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C DOA\Estadisticas 2019\"/>
    </mc:Choice>
  </mc:AlternateContent>
  <bookViews>
    <workbookView xWindow="0" yWindow="0" windowWidth="28800" windowHeight="11835" tabRatio="724"/>
  </bookViews>
  <sheets>
    <sheet name="CONCENTRADO" sheetId="2567" r:id="rId1"/>
    <sheet name="POR SUBGERENCIA" sheetId="2558" r:id="rId2"/>
    <sheet name="POR GERENCIA" sheetId="12" r:id="rId3"/>
    <sheet name="CENTRO" sheetId="2561" r:id="rId4"/>
    <sheet name="NORESTE" sheetId="2562" r:id="rId5"/>
    <sheet name="NOROESTE" sheetId="2563" r:id="rId6"/>
    <sheet name="SURESTE" sheetId="2566" r:id="rId7"/>
    <sheet name="OCCIDENTE" sheetId="2565" r:id="rId8"/>
  </sheets>
  <definedNames>
    <definedName name="_xlnm.Print_Area" localSheetId="3">CENTRO!$D$1:$J$61</definedName>
    <definedName name="_xlnm.Print_Area" localSheetId="0">CONCENTRADO!$A$1:$G$77</definedName>
    <definedName name="_xlnm.Print_Area" localSheetId="4">NORESTE!$D$1:$J$58</definedName>
    <definedName name="_xlnm.Print_Area" localSheetId="5">NOROESTE!$D$1:$J$65</definedName>
    <definedName name="_xlnm.Print_Area" localSheetId="7">OCCIDENTE!$D$1:$J$59</definedName>
    <definedName name="_xlnm.Print_Area" localSheetId="2">'POR GERENCIA'!$C$4:$J$71</definedName>
    <definedName name="_xlnm.Print_Area" localSheetId="1">'POR SUBGERENCIA'!$D$1:$L$73</definedName>
    <definedName name="_xlnm.Print_Area" localSheetId="6">SURESTE!$D$1:$J$63</definedName>
  </definedNames>
  <calcPr calcId="152511"/>
</workbook>
</file>

<file path=xl/calcChain.xml><?xml version="1.0" encoding="utf-8"?>
<calcChain xmlns="http://schemas.openxmlformats.org/spreadsheetml/2006/main">
  <c r="J15" i="2565" l="1"/>
  <c r="J18" i="2563"/>
  <c r="J17" i="2561"/>
  <c r="J29" i="12"/>
  <c r="J55" i="12"/>
  <c r="J66" i="12"/>
  <c r="K63" i="2558"/>
  <c r="L63" i="2558" s="1"/>
  <c r="K52" i="2558"/>
  <c r="K49" i="2558"/>
  <c r="K40" i="2558"/>
  <c r="K32" i="2558"/>
  <c r="K26" i="2558"/>
  <c r="K23" i="2558"/>
  <c r="K17" i="2558"/>
  <c r="K9" i="2558"/>
  <c r="J68" i="12"/>
  <c r="J43" i="12"/>
  <c r="J20" i="12"/>
  <c r="J16" i="2566"/>
  <c r="J13" i="2562"/>
  <c r="L52" i="2558" l="1"/>
  <c r="L26" i="2558"/>
  <c r="L17" i="2558"/>
  <c r="L40" i="2558"/>
  <c r="J70" i="12"/>
  <c r="L67" i="2558" l="1"/>
</calcChain>
</file>

<file path=xl/sharedStrings.xml><?xml version="1.0" encoding="utf-8"?>
<sst xmlns="http://schemas.openxmlformats.org/spreadsheetml/2006/main" count="603" uniqueCount="156">
  <si>
    <t>CUN</t>
  </si>
  <si>
    <t>CUU</t>
  </si>
  <si>
    <t>GDL</t>
  </si>
  <si>
    <t>HMO</t>
  </si>
  <si>
    <t>MEX</t>
  </si>
  <si>
    <t>MTY</t>
  </si>
  <si>
    <t>PVR</t>
  </si>
  <si>
    <t>SJD</t>
  </si>
  <si>
    <t>TIJ</t>
  </si>
  <si>
    <t>TLC</t>
  </si>
  <si>
    <t>TOTAL</t>
  </si>
  <si>
    <t>TOTALES POR GERENCIA REGIONAL</t>
  </si>
  <si>
    <t>ESTACION</t>
  </si>
  <si>
    <t>IFR</t>
  </si>
  <si>
    <t>VFR</t>
  </si>
  <si>
    <t>CENTRO</t>
  </si>
  <si>
    <t>ACA</t>
  </si>
  <si>
    <t>ACAPULCO</t>
  </si>
  <si>
    <t>CVA</t>
  </si>
  <si>
    <t>CUERNAVACA</t>
  </si>
  <si>
    <t>HUX</t>
  </si>
  <si>
    <t>HUATULCO</t>
  </si>
  <si>
    <t>MÉXICO</t>
  </si>
  <si>
    <t>OAX</t>
  </si>
  <si>
    <t>OAXACA</t>
  </si>
  <si>
    <t>PAZ</t>
  </si>
  <si>
    <t>POZA RICA</t>
  </si>
  <si>
    <t>PBC</t>
  </si>
  <si>
    <t>PUEBLA</t>
  </si>
  <si>
    <t>PXM</t>
  </si>
  <si>
    <t>PUERTO ESCONDIDO</t>
  </si>
  <si>
    <t>QET</t>
  </si>
  <si>
    <t>QUERETARO</t>
  </si>
  <si>
    <t>TAM</t>
  </si>
  <si>
    <t>TAMPICO</t>
  </si>
  <si>
    <t>TOLUCA</t>
  </si>
  <si>
    <t>VER</t>
  </si>
  <si>
    <t>VERACRUZ</t>
  </si>
  <si>
    <t>ZIH</t>
  </si>
  <si>
    <t>ZIHUATANEJO</t>
  </si>
  <si>
    <t>NORESTE</t>
  </si>
  <si>
    <t>ADN</t>
  </si>
  <si>
    <t>CJS</t>
  </si>
  <si>
    <t>CHIHUAHUA</t>
  </si>
  <si>
    <t>CVM</t>
  </si>
  <si>
    <t>CD. VICTORIA</t>
  </si>
  <si>
    <t>MAM</t>
  </si>
  <si>
    <t>MATAMOROS</t>
  </si>
  <si>
    <t>MONTERREY</t>
  </si>
  <si>
    <t>NLD</t>
  </si>
  <si>
    <t>NUEVO LAREDO</t>
  </si>
  <si>
    <t>REX</t>
  </si>
  <si>
    <t>REYNOSA</t>
  </si>
  <si>
    <t>TRC</t>
  </si>
  <si>
    <t>NOROESTE</t>
  </si>
  <si>
    <t>CEN</t>
  </si>
  <si>
    <t>CSL</t>
  </si>
  <si>
    <t>CABO SAN LUCAS</t>
  </si>
  <si>
    <t>CUL</t>
  </si>
  <si>
    <t>DGO</t>
  </si>
  <si>
    <t>DURANGO</t>
  </si>
  <si>
    <t>GYM</t>
  </si>
  <si>
    <t>GUAYMAS</t>
  </si>
  <si>
    <t>HERMOSILLO</t>
  </si>
  <si>
    <t>LAP</t>
  </si>
  <si>
    <t>LA PAZ</t>
  </si>
  <si>
    <t>LMM</t>
  </si>
  <si>
    <t>LOS MOCHIS</t>
  </si>
  <si>
    <t>LTO</t>
  </si>
  <si>
    <t>LORETO</t>
  </si>
  <si>
    <t>MXL</t>
  </si>
  <si>
    <t>MEXICALI</t>
  </si>
  <si>
    <t>MZT</t>
  </si>
  <si>
    <t>TIJUANA</t>
  </si>
  <si>
    <t>SURESTE</t>
  </si>
  <si>
    <t>CME</t>
  </si>
  <si>
    <t>CPE</t>
  </si>
  <si>
    <t>CAMPECHE</t>
  </si>
  <si>
    <t>CTM</t>
  </si>
  <si>
    <t>CHETUMAL</t>
  </si>
  <si>
    <t>CANCUN</t>
  </si>
  <si>
    <t>CZA</t>
  </si>
  <si>
    <t>CZM</t>
  </si>
  <si>
    <t>COZUMEL</t>
  </si>
  <si>
    <t>MID</t>
  </si>
  <si>
    <t>MÉRIDA</t>
  </si>
  <si>
    <t>MTT</t>
  </si>
  <si>
    <t>TAP</t>
  </si>
  <si>
    <t>TGZ</t>
  </si>
  <si>
    <t>VSA</t>
  </si>
  <si>
    <t>VILLAHERMOSA</t>
  </si>
  <si>
    <t>OCCIDENTE</t>
  </si>
  <si>
    <t>AGU</t>
  </si>
  <si>
    <t>BJX</t>
  </si>
  <si>
    <t>COL</t>
  </si>
  <si>
    <t>COLIMA</t>
  </si>
  <si>
    <t>GUADALAJARA</t>
  </si>
  <si>
    <t>MLM</t>
  </si>
  <si>
    <t>MORELIA</t>
  </si>
  <si>
    <t>PUERTO VALLARTA</t>
  </si>
  <si>
    <t>SLP</t>
  </si>
  <si>
    <t>TNY</t>
  </si>
  <si>
    <t>TEPIC</t>
  </si>
  <si>
    <t>UPN</t>
  </si>
  <si>
    <t>URUAPAN</t>
  </si>
  <si>
    <t>ZCL</t>
  </si>
  <si>
    <t>ZACATECAS</t>
  </si>
  <si>
    <t>ZLO</t>
  </si>
  <si>
    <t>TOTALES POR SUBGERENCIA REGIONAL</t>
  </si>
  <si>
    <t>PPE</t>
  </si>
  <si>
    <t>PUERTO PEÑASCO</t>
  </si>
  <si>
    <t>GERENCIA REGIONAL CENTRO</t>
  </si>
  <si>
    <t>GERENCIA REGIONAL NORESTE</t>
  </si>
  <si>
    <t>GERENCIA REGIONAL NOROESTE</t>
  </si>
  <si>
    <t>GERENCIA REGIONAL SURESTE</t>
  </si>
  <si>
    <t>GERENCIA REGIONAL OCCIDENTE</t>
  </si>
  <si>
    <t>SVL</t>
  </si>
  <si>
    <t>SUBGERENCIA REGIONAL ACAPULCO</t>
  </si>
  <si>
    <t>SUBGERENCIA REGIONAL CHIHUAHUA</t>
  </si>
  <si>
    <t>SUBGERENCIA REGIONAL TIJUANA</t>
  </si>
  <si>
    <t>SUBGERENCIA REGIONAL MERIDA</t>
  </si>
  <si>
    <t>SUBGERENCIA REGIONAL CANCUN</t>
  </si>
  <si>
    <t>SUBGERENCIA REGIONAL NOROESTE                              (SEDE EN MAZATLAN)</t>
  </si>
  <si>
    <t>SUBGERENCIA REGIONAL  CENTRO                                   (SEDE EN LA CD DE MÉXICO)</t>
  </si>
  <si>
    <t xml:space="preserve">Abreviaturas   </t>
  </si>
  <si>
    <t>Reglas de Vuelo por Instrumento</t>
  </si>
  <si>
    <t>Reglas de Vuelo Visual</t>
  </si>
  <si>
    <t>Sobrevuelos Internacionales Centro de Control Mérida</t>
  </si>
  <si>
    <t>CD. JUAREZ</t>
  </si>
  <si>
    <t>TORREON</t>
  </si>
  <si>
    <t>CD. OBREGON</t>
  </si>
  <si>
    <t>CULIACAN</t>
  </si>
  <si>
    <t>MAZATLAN</t>
  </si>
  <si>
    <t>SAN JOSE DEL CABO</t>
  </si>
  <si>
    <t>CD. DEL CARMEN</t>
  </si>
  <si>
    <t>MINATITLAN</t>
  </si>
  <si>
    <t xml:space="preserve">TAPACHULA </t>
  </si>
  <si>
    <t>TUXTLA GUTIERREZ</t>
  </si>
  <si>
    <t>SAN LUIS POTOSI</t>
  </si>
  <si>
    <t>MANZANILLO</t>
  </si>
  <si>
    <t>PQE</t>
  </si>
  <si>
    <t xml:space="preserve">PALENQUE </t>
  </si>
  <si>
    <t>AEROPUERTO DEL NORTE</t>
  </si>
  <si>
    <t>BAJIO (LEON)</t>
  </si>
  <si>
    <t>CHICHEN ITZA</t>
  </si>
  <si>
    <t>AGUASCALIENTES</t>
  </si>
  <si>
    <t xml:space="preserve">ESTADÍSTICA OPERACIONAL POR ESTACIÓN </t>
  </si>
  <si>
    <t xml:space="preserve"> </t>
  </si>
  <si>
    <t xml:space="preserve">MERIDA </t>
  </si>
  <si>
    <t>VFR (Visual Flight Rules o Reglas de Vuelo Visual)</t>
  </si>
  <si>
    <t>IFR (Instrumental Flight Rules o Reglas de Vuelo Instrumentos)</t>
  </si>
  <si>
    <t>SUBGERENCIA REGIONAL OCCIDENTE                                                             (SEDE EN GUADALAJARA)</t>
  </si>
  <si>
    <t>SUBGERENCIA REGIONAL NORESTE                                                     (SEDE EN MONTERREY)</t>
  </si>
  <si>
    <t xml:space="preserve"> ENERO A DICIEMBRE DE 2019</t>
  </si>
  <si>
    <t xml:space="preserve"> Ene - Dic 2019</t>
  </si>
  <si>
    <t>DATOS AL 20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</si>
</sst>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"/>
  </numFmts>
  <fonts count="12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10" fontId="1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/>
    <xf numFmtId="2" fontId="1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/>
    </xf>
    <xf numFmtId="0" fontId="1" fillId="9" borderId="0" xfId="0" applyFont="1" applyFill="1"/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3" fontId="3" fillId="10" borderId="2" xfId="0" applyNumberFormat="1" applyFont="1" applyFill="1" applyBorder="1" applyAlignment="1">
      <alignment horizontal="center"/>
    </xf>
    <xf numFmtId="3" fontId="1" fillId="9" borderId="3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/>
    <xf numFmtId="3" fontId="3" fillId="0" borderId="13" xfId="0" applyNumberFormat="1" applyFont="1" applyBorder="1"/>
    <xf numFmtId="0" fontId="3" fillId="9" borderId="0" xfId="0" applyFont="1" applyFill="1"/>
    <xf numFmtId="0" fontId="1" fillId="0" borderId="0" xfId="0" applyFont="1" applyAlignment="1">
      <alignment horizontal="left"/>
    </xf>
    <xf numFmtId="3" fontId="1" fillId="9" borderId="4" xfId="0" applyNumberFormat="1" applyFont="1" applyFill="1" applyBorder="1"/>
    <xf numFmtId="3" fontId="1" fillId="9" borderId="5" xfId="0" applyNumberFormat="1" applyFont="1" applyFill="1" applyBorder="1"/>
    <xf numFmtId="3" fontId="1" fillId="9" borderId="6" xfId="0" applyNumberFormat="1" applyFont="1" applyFill="1" applyBorder="1"/>
    <xf numFmtId="3" fontId="1" fillId="9" borderId="7" xfId="0" applyNumberFormat="1" applyFont="1" applyFill="1" applyBorder="1"/>
    <xf numFmtId="3" fontId="1" fillId="9" borderId="8" xfId="0" applyNumberFormat="1" applyFont="1" applyFill="1" applyBorder="1"/>
    <xf numFmtId="3" fontId="4" fillId="0" borderId="0" xfId="0" applyNumberFormat="1" applyFont="1" applyBorder="1"/>
    <xf numFmtId="3" fontId="1" fillId="0" borderId="0" xfId="0" applyNumberFormat="1" applyFont="1" applyBorder="1"/>
    <xf numFmtId="0" fontId="3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left"/>
    </xf>
    <xf numFmtId="0" fontId="3" fillId="11" borderId="7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left"/>
    </xf>
    <xf numFmtId="0" fontId="3" fillId="12" borderId="4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left"/>
    </xf>
    <xf numFmtId="0" fontId="3" fillId="12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left"/>
    </xf>
    <xf numFmtId="0" fontId="3" fillId="12" borderId="7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3" fontId="1" fillId="9" borderId="15" xfId="0" applyNumberFormat="1" applyFont="1" applyFill="1" applyBorder="1"/>
    <xf numFmtId="3" fontId="1" fillId="9" borderId="16" xfId="0" applyNumberFormat="1" applyFont="1" applyFill="1" applyBorder="1"/>
    <xf numFmtId="3" fontId="4" fillId="0" borderId="0" xfId="0" applyNumberFormat="1" applyFont="1" applyBorder="1" applyAlignment="1">
      <alignment horizontal="center"/>
    </xf>
    <xf numFmtId="3" fontId="4" fillId="9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3" fontId="5" fillId="9" borderId="0" xfId="0" applyNumberFormat="1" applyFont="1" applyFill="1" applyBorder="1"/>
    <xf numFmtId="0" fontId="11" fillId="0" borderId="0" xfId="0" applyFont="1" applyAlignment="1">
      <alignment wrapText="1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3" fontId="1" fillId="9" borderId="17" xfId="0" applyNumberFormat="1" applyFont="1" applyFill="1" applyBorder="1"/>
    <xf numFmtId="3" fontId="0" fillId="0" borderId="0" xfId="0" applyNumberFormat="1"/>
    <xf numFmtId="3" fontId="1" fillId="13" borderId="3" xfId="0" applyNumberFormat="1" applyFont="1" applyFill="1" applyBorder="1"/>
    <xf numFmtId="3" fontId="3" fillId="13" borderId="3" xfId="0" applyNumberFormat="1" applyFont="1" applyFill="1" applyBorder="1"/>
    <xf numFmtId="0" fontId="10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1" fillId="14" borderId="9" xfId="0" applyNumberFormat="1" applyFont="1" applyFill="1" applyBorder="1" applyAlignment="1">
      <alignment horizontal="center"/>
    </xf>
    <xf numFmtId="3" fontId="1" fillId="14" borderId="4" xfId="0" applyNumberFormat="1" applyFont="1" applyFill="1" applyBorder="1"/>
    <xf numFmtId="3" fontId="1" fillId="14" borderId="5" xfId="0" applyNumberFormat="1" applyFont="1" applyFill="1" applyBorder="1"/>
    <xf numFmtId="3" fontId="1" fillId="0" borderId="18" xfId="0" applyNumberFormat="1" applyFont="1" applyBorder="1"/>
    <xf numFmtId="3" fontId="1" fillId="14" borderId="10" xfId="0" applyNumberFormat="1" applyFont="1" applyFill="1" applyBorder="1" applyAlignment="1">
      <alignment horizontal="center"/>
    </xf>
    <xf numFmtId="3" fontId="1" fillId="14" borderId="3" xfId="0" applyNumberFormat="1" applyFont="1" applyFill="1" applyBorder="1"/>
    <xf numFmtId="3" fontId="1" fillId="14" borderId="6" xfId="0" applyNumberFormat="1" applyFont="1" applyFill="1" applyBorder="1"/>
    <xf numFmtId="3" fontId="1" fillId="14" borderId="11" xfId="0" applyNumberFormat="1" applyFont="1" applyFill="1" applyBorder="1" applyAlignment="1">
      <alignment horizontal="center"/>
    </xf>
    <xf numFmtId="3" fontId="1" fillId="14" borderId="7" xfId="0" applyNumberFormat="1" applyFont="1" applyFill="1" applyBorder="1"/>
    <xf numFmtId="3" fontId="1" fillId="14" borderId="8" xfId="0" applyNumberFormat="1" applyFont="1" applyFill="1" applyBorder="1"/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/>
    <xf numFmtId="0" fontId="3" fillId="9" borderId="1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left"/>
    </xf>
    <xf numFmtId="3" fontId="7" fillId="1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3" fontId="7" fillId="13" borderId="27" xfId="0" applyNumberFormat="1" applyFont="1" applyFill="1" applyBorder="1" applyAlignment="1">
      <alignment horizontal="center" vertical="center" wrapText="1"/>
    </xf>
    <xf numFmtId="3" fontId="7" fillId="13" borderId="2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11" borderId="19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12" borderId="19" xfId="0" applyFont="1" applyFill="1" applyBorder="1" applyAlignment="1">
      <alignment horizontal="center" vertical="center" textRotation="90" wrapText="1"/>
    </xf>
    <xf numFmtId="0" fontId="3" fillId="12" borderId="20" xfId="0" applyFont="1" applyFill="1" applyBorder="1" applyAlignment="1">
      <alignment horizontal="center" vertical="center" textRotation="90" wrapText="1"/>
    </xf>
    <xf numFmtId="0" fontId="3" fillId="12" borderId="21" xfId="0" applyFont="1" applyFill="1" applyBorder="1" applyAlignment="1">
      <alignment horizontal="center" vertical="center" textRotation="90" wrapText="1"/>
    </xf>
    <xf numFmtId="0" fontId="3" fillId="7" borderId="19" xfId="0" applyFont="1" applyFill="1" applyBorder="1" applyAlignment="1">
      <alignment horizontal="center" vertical="center" textRotation="90" wrapText="1"/>
    </xf>
    <xf numFmtId="0" fontId="3" fillId="7" borderId="20" xfId="0" applyFont="1" applyFill="1" applyBorder="1" applyAlignment="1">
      <alignment horizontal="center" vertical="center" textRotation="90" wrapText="1"/>
    </xf>
    <xf numFmtId="0" fontId="3" fillId="7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center" vertical="center" textRotation="90" wrapText="1"/>
    </xf>
    <xf numFmtId="0" fontId="3" fillId="6" borderId="20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textRotation="90" wrapText="1"/>
    </xf>
    <xf numFmtId="0" fontId="3" fillId="5" borderId="19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 textRotation="90"/>
    </xf>
    <xf numFmtId="0" fontId="3" fillId="7" borderId="23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3" fillId="5" borderId="25" xfId="0" applyFont="1" applyFill="1" applyBorder="1" applyAlignment="1">
      <alignment horizontal="center" vertical="center" textRotation="90"/>
    </xf>
    <xf numFmtId="0" fontId="3" fillId="5" borderId="26" xfId="0" applyFont="1" applyFill="1" applyBorder="1" applyAlignment="1">
      <alignment horizontal="center" vertical="center" textRotation="90"/>
    </xf>
    <xf numFmtId="0" fontId="3" fillId="8" borderId="25" xfId="0" applyFont="1" applyFill="1" applyBorder="1" applyAlignment="1">
      <alignment horizontal="center" vertical="center" textRotation="90"/>
    </xf>
    <xf numFmtId="0" fontId="3" fillId="8" borderId="26" xfId="0" applyFont="1" applyFill="1" applyBorder="1" applyAlignment="1">
      <alignment horizontal="center" vertical="center" textRotation="90"/>
    </xf>
    <xf numFmtId="0" fontId="3" fillId="8" borderId="12" xfId="0" applyFont="1" applyFill="1" applyBorder="1" applyAlignment="1">
      <alignment horizontal="center" vertical="center" textRotation="90"/>
    </xf>
    <xf numFmtId="0" fontId="3" fillId="4" borderId="23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CENTRO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2019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375010531091021"/>
          <c:y val="3.29672368540139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8406618097820035"/>
          <c:w val="0.767578125"/>
          <c:h val="0.6868141081276132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CENTRO!$G$5:$G$17</c:f>
              <c:numCache>
                <c:formatCode>#,##0</c:formatCode>
                <c:ptCount val="13"/>
                <c:pt idx="0">
                  <c:v>456464</c:v>
                </c:pt>
                <c:pt idx="1">
                  <c:v>61318</c:v>
                </c:pt>
                <c:pt idx="2">
                  <c:v>35722</c:v>
                </c:pt>
                <c:pt idx="3">
                  <c:v>11112</c:v>
                </c:pt>
                <c:pt idx="4">
                  <c:v>20515</c:v>
                </c:pt>
                <c:pt idx="5">
                  <c:v>21919</c:v>
                </c:pt>
                <c:pt idx="6">
                  <c:v>1815</c:v>
                </c:pt>
                <c:pt idx="7">
                  <c:v>19276</c:v>
                </c:pt>
                <c:pt idx="8">
                  <c:v>13278</c:v>
                </c:pt>
                <c:pt idx="9">
                  <c:v>11952</c:v>
                </c:pt>
                <c:pt idx="10">
                  <c:v>8533</c:v>
                </c:pt>
                <c:pt idx="11">
                  <c:v>4642</c:v>
                </c:pt>
                <c:pt idx="12">
                  <c:v>1249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CENTRO!$H$5:$H$17</c:f>
              <c:numCache>
                <c:formatCode>#,##0</c:formatCode>
                <c:ptCount val="13"/>
                <c:pt idx="0">
                  <c:v>45688</c:v>
                </c:pt>
                <c:pt idx="1">
                  <c:v>17090</c:v>
                </c:pt>
                <c:pt idx="2">
                  <c:v>31222</c:v>
                </c:pt>
                <c:pt idx="3">
                  <c:v>17120</c:v>
                </c:pt>
                <c:pt idx="4">
                  <c:v>11543</c:v>
                </c:pt>
                <c:pt idx="5">
                  <c:v>3978</c:v>
                </c:pt>
                <c:pt idx="6">
                  <c:v>32703</c:v>
                </c:pt>
                <c:pt idx="7">
                  <c:v>5132</c:v>
                </c:pt>
                <c:pt idx="8">
                  <c:v>4754</c:v>
                </c:pt>
                <c:pt idx="9">
                  <c:v>3301</c:v>
                </c:pt>
                <c:pt idx="10">
                  <c:v>1594</c:v>
                </c:pt>
                <c:pt idx="11">
                  <c:v>4130</c:v>
                </c:pt>
                <c:pt idx="12">
                  <c:v>5019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81856"/>
        <c:axId val="135982248"/>
        <c:axId val="0"/>
      </c:bar3DChart>
      <c:catAx>
        <c:axId val="1359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598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82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5981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4567901234567898E-2"/>
          <c:y val="3.4482758620689655E-2"/>
          <c:w val="0.21975360487346488"/>
          <c:h val="6.8965517241379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89503741593075"/>
          <c:y val="0.27000087890911101"/>
          <c:w val="0.68616115025194602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239035482875631E-2"/>
                  <c:y val="2.56243883497029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0470113649587505E-3"/>
                  <c:y val="3.21812405028318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985001874765669E-2"/>
                  <c:y val="2.49454344522724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698408388606611E-2"/>
                  <c:y val="4.70962840171294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845842545543874E-2"/>
                  <c:y val="-1.28701017635953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2212740648798212E-2"/>
                  <c:y val="-7.38610305290786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479577983786507E-2"/>
                  <c:y val="-9.09881659529400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532342939891133E-2"/>
                  <c:y val="-0.113273011926140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838136612233816E-3"/>
                  <c:y val="-9.42422986600359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65111257644457E-2"/>
                  <c:y val="-9.43864253810378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8580220575876233E-2"/>
                  <c:y val="-8.689229635769214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5087786092429057"/>
                  <c:y val="0.1600005208350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45419189775199836"/>
                  <c:y val="0.143333799914713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OCCIDENTE!$I$5:$I$15</c:f>
              <c:numCache>
                <c:formatCode>#,##0</c:formatCode>
                <c:ptCount val="11"/>
                <c:pt idx="0">
                  <c:v>164661</c:v>
                </c:pt>
                <c:pt idx="1">
                  <c:v>55763</c:v>
                </c:pt>
                <c:pt idx="2">
                  <c:v>37648</c:v>
                </c:pt>
                <c:pt idx="3">
                  <c:v>22365</c:v>
                </c:pt>
                <c:pt idx="4">
                  <c:v>20184</c:v>
                </c:pt>
                <c:pt idx="5">
                  <c:v>17033</c:v>
                </c:pt>
                <c:pt idx="6">
                  <c:v>7984</c:v>
                </c:pt>
                <c:pt idx="7">
                  <c:v>7538</c:v>
                </c:pt>
                <c:pt idx="8">
                  <c:v>6992</c:v>
                </c:pt>
                <c:pt idx="9">
                  <c:v>7047</c:v>
                </c:pt>
                <c:pt idx="10">
                  <c:v>6249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89503741593075"/>
          <c:y val="0.27000087890911101"/>
          <c:w val="0.68616115025194602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267994357190387E-2"/>
                  <c:y val="-3.51189540220033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601062581419498E-2"/>
                  <c:y val="8.636142057719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862993731991853E-2"/>
                  <c:y val="1.36158320235491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285543815882822E-2"/>
                  <c:y val="1.29353353334161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375112016814989E-2"/>
                  <c:y val="-9.944067771300005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205779830438373E-2"/>
                  <c:y val="-0.126068705399175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110455599900171E-2"/>
                  <c:y val="-0.153030558800877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88071520189384E-2"/>
                  <c:y val="-0.155540881827188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253451891700308E-2"/>
                  <c:y val="-0.156683904061925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2846292221211734E-2"/>
                  <c:y val="-0.129625264687675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1493276303425035E-2"/>
                  <c:y val="-0.113260031685228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0708946566864321"/>
                  <c:y val="-0.108646756993213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.16115070801335019"/>
                  <c:y val="-5.93071811969450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CENTRO!$I$5:$I$17</c:f>
              <c:numCache>
                <c:formatCode>#,##0</c:formatCode>
                <c:ptCount val="13"/>
                <c:pt idx="0">
                  <c:v>502152</c:v>
                </c:pt>
                <c:pt idx="1">
                  <c:v>78408</c:v>
                </c:pt>
                <c:pt idx="2">
                  <c:v>66944</c:v>
                </c:pt>
                <c:pt idx="3">
                  <c:v>28232</c:v>
                </c:pt>
                <c:pt idx="4">
                  <c:v>32058</c:v>
                </c:pt>
                <c:pt idx="5">
                  <c:v>25897</c:v>
                </c:pt>
                <c:pt idx="6">
                  <c:v>34518</c:v>
                </c:pt>
                <c:pt idx="7">
                  <c:v>24408</c:v>
                </c:pt>
                <c:pt idx="8">
                  <c:v>18032</c:v>
                </c:pt>
                <c:pt idx="9">
                  <c:v>15253</c:v>
                </c:pt>
                <c:pt idx="10">
                  <c:v>10127</c:v>
                </c:pt>
                <c:pt idx="11">
                  <c:v>8772</c:v>
                </c:pt>
                <c:pt idx="12">
                  <c:v>6268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NORESTE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2019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984374903956677"/>
          <c:y val="3.29670768340269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7582441168066901"/>
          <c:w val="0.767578125"/>
          <c:h val="0.6868141081276132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CJS</c:v>
                </c:pt>
                <c:pt idx="4">
                  <c:v>REX</c:v>
                </c:pt>
                <c:pt idx="5">
                  <c:v>TRC</c:v>
                </c:pt>
                <c:pt idx="6">
                  <c:v>MAM</c:v>
                </c:pt>
                <c:pt idx="7">
                  <c:v>NLD</c:v>
                </c:pt>
                <c:pt idx="8">
                  <c:v>CVM</c:v>
                </c:pt>
              </c:strCache>
            </c:strRef>
          </c:cat>
          <c:val>
            <c:numRef>
              <c:f>NORESTE!$G$5:$G$13</c:f>
              <c:numCache>
                <c:formatCode>#,##0</c:formatCode>
                <c:ptCount val="9"/>
                <c:pt idx="0">
                  <c:v>132896</c:v>
                </c:pt>
                <c:pt idx="1">
                  <c:v>25422</c:v>
                </c:pt>
                <c:pt idx="2">
                  <c:v>25287</c:v>
                </c:pt>
                <c:pt idx="3">
                  <c:v>19388</c:v>
                </c:pt>
                <c:pt idx="4">
                  <c:v>13567</c:v>
                </c:pt>
                <c:pt idx="5">
                  <c:v>14429</c:v>
                </c:pt>
                <c:pt idx="6">
                  <c:v>6649</c:v>
                </c:pt>
                <c:pt idx="7">
                  <c:v>5136</c:v>
                </c:pt>
                <c:pt idx="8">
                  <c:v>3768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CJS</c:v>
                </c:pt>
                <c:pt idx="4">
                  <c:v>REX</c:v>
                </c:pt>
                <c:pt idx="5">
                  <c:v>TRC</c:v>
                </c:pt>
                <c:pt idx="6">
                  <c:v>MAM</c:v>
                </c:pt>
                <c:pt idx="7">
                  <c:v>NLD</c:v>
                </c:pt>
                <c:pt idx="8">
                  <c:v>CVM</c:v>
                </c:pt>
              </c:strCache>
            </c:strRef>
          </c:cat>
          <c:val>
            <c:numRef>
              <c:f>NORESTE!$H$5:$H$13</c:f>
              <c:numCache>
                <c:formatCode>#,##0</c:formatCode>
                <c:ptCount val="9"/>
                <c:pt idx="0">
                  <c:v>2733</c:v>
                </c:pt>
                <c:pt idx="1">
                  <c:v>21019</c:v>
                </c:pt>
                <c:pt idx="2">
                  <c:v>9654</c:v>
                </c:pt>
                <c:pt idx="3">
                  <c:v>2026</c:v>
                </c:pt>
                <c:pt idx="4">
                  <c:v>5376</c:v>
                </c:pt>
                <c:pt idx="5">
                  <c:v>4708</c:v>
                </c:pt>
                <c:pt idx="6">
                  <c:v>3014</c:v>
                </c:pt>
                <c:pt idx="7">
                  <c:v>2349</c:v>
                </c:pt>
                <c:pt idx="8">
                  <c:v>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19216"/>
        <c:axId val="138016080"/>
        <c:axId val="0"/>
      </c:bar3DChart>
      <c:catAx>
        <c:axId val="13801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1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19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49648711943794E-2"/>
          <c:y val="3.4220532319391636E-2"/>
          <c:w val="0.18032811472336449"/>
          <c:h val="7.60456273764258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267721504694271E-2"/>
                  <c:y val="-8.76173947712816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86109681812725E-2"/>
                  <c:y val="4.92349330923070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430761825747029E-2"/>
                  <c:y val="2.83599013941498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059754843004314E-2"/>
                  <c:y val="-1.990056098358328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178186507629971E-2"/>
                  <c:y val="-5.47341838704915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716235970660578E-3"/>
                  <c:y val="-0.1011705982896168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504985060923624E-2"/>
                  <c:y val="-7.0215621922093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769221935020849E-2"/>
                  <c:y val="-7.4562558780019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700101994132773E-2"/>
                  <c:y val="-0.113140564423122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9.3567429579810818E-2"/>
                  <c:y val="0.31666769748599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0857739510499496"/>
                  <c:y val="0.180000585939407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5087786092429057"/>
                  <c:y val="0.1600005208350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45419189775199836"/>
                  <c:y val="0.143333799914713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CJS</c:v>
                </c:pt>
                <c:pt idx="4">
                  <c:v>REX</c:v>
                </c:pt>
                <c:pt idx="5">
                  <c:v>TRC</c:v>
                </c:pt>
                <c:pt idx="6">
                  <c:v>MAM</c:v>
                </c:pt>
                <c:pt idx="7">
                  <c:v>NLD</c:v>
                </c:pt>
                <c:pt idx="8">
                  <c:v>CVM</c:v>
                </c:pt>
              </c:strCache>
            </c:strRef>
          </c:cat>
          <c:val>
            <c:numRef>
              <c:f>NORESTE!$I$5:$I$13</c:f>
              <c:numCache>
                <c:formatCode>#,##0</c:formatCode>
                <c:ptCount val="9"/>
                <c:pt idx="0">
                  <c:v>135629</c:v>
                </c:pt>
                <c:pt idx="1">
                  <c:v>46441</c:v>
                </c:pt>
                <c:pt idx="2">
                  <c:v>34941</c:v>
                </c:pt>
                <c:pt idx="3">
                  <c:v>21414</c:v>
                </c:pt>
                <c:pt idx="4">
                  <c:v>18943</c:v>
                </c:pt>
                <c:pt idx="5">
                  <c:v>19137</c:v>
                </c:pt>
                <c:pt idx="6">
                  <c:v>9663</c:v>
                </c:pt>
                <c:pt idx="7">
                  <c:v>7485</c:v>
                </c:pt>
                <c:pt idx="8">
                  <c:v>6769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NOROESTE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baseline="0">
                <a:effectLst/>
              </a:rPr>
              <a:t>Ene - Dic 2019</a:t>
            </a:r>
            <a:endParaRPr lang="es-MX" sz="850">
              <a:effectLst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3103288559516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"/>
          <c:y val="0.18681343741071083"/>
          <c:w val="0.779296875"/>
          <c:h val="0.6785723388300819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NOROESTE!$G$5:$G$18</c:f>
              <c:numCache>
                <c:formatCode>#,##0</c:formatCode>
                <c:ptCount val="14"/>
                <c:pt idx="0">
                  <c:v>62281</c:v>
                </c:pt>
                <c:pt idx="1">
                  <c:v>51078</c:v>
                </c:pt>
                <c:pt idx="2">
                  <c:v>23940</c:v>
                </c:pt>
                <c:pt idx="3">
                  <c:v>33739</c:v>
                </c:pt>
                <c:pt idx="4">
                  <c:v>25306</c:v>
                </c:pt>
                <c:pt idx="5">
                  <c:v>14115</c:v>
                </c:pt>
                <c:pt idx="6">
                  <c:v>9110</c:v>
                </c:pt>
                <c:pt idx="7">
                  <c:v>6759</c:v>
                </c:pt>
                <c:pt idx="8">
                  <c:v>5940</c:v>
                </c:pt>
                <c:pt idx="9">
                  <c:v>9329</c:v>
                </c:pt>
                <c:pt idx="10">
                  <c:v>7620</c:v>
                </c:pt>
                <c:pt idx="11">
                  <c:v>731</c:v>
                </c:pt>
                <c:pt idx="12">
                  <c:v>2409</c:v>
                </c:pt>
                <c:pt idx="13">
                  <c:v>259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NOROESTE!$H$5:$H$18</c:f>
              <c:numCache>
                <c:formatCode>#,##0</c:formatCode>
                <c:ptCount val="14"/>
                <c:pt idx="0">
                  <c:v>4865</c:v>
                </c:pt>
                <c:pt idx="1">
                  <c:v>737</c:v>
                </c:pt>
                <c:pt idx="2">
                  <c:v>20100</c:v>
                </c:pt>
                <c:pt idx="3">
                  <c:v>8745</c:v>
                </c:pt>
                <c:pt idx="4">
                  <c:v>13026</c:v>
                </c:pt>
                <c:pt idx="5">
                  <c:v>13278</c:v>
                </c:pt>
                <c:pt idx="6">
                  <c:v>8752</c:v>
                </c:pt>
                <c:pt idx="7">
                  <c:v>9932</c:v>
                </c:pt>
                <c:pt idx="8">
                  <c:v>9797</c:v>
                </c:pt>
                <c:pt idx="9">
                  <c:v>4855</c:v>
                </c:pt>
                <c:pt idx="10">
                  <c:v>3156</c:v>
                </c:pt>
                <c:pt idx="11">
                  <c:v>4072</c:v>
                </c:pt>
                <c:pt idx="12">
                  <c:v>3172</c:v>
                </c:pt>
                <c:pt idx="13">
                  <c:v>3824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20784"/>
        <c:axId val="138018432"/>
        <c:axId val="0"/>
      </c:bar3DChart>
      <c:catAx>
        <c:axId val="13802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1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20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15686274509803E-2"/>
          <c:y val="2.0408163265306121E-2"/>
          <c:w val="0.19852992640625805"/>
          <c:h val="5.3061224489795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322407422329056E-2"/>
                  <c:y val="-0.119211497035684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45313095479771E-2"/>
                  <c:y val="-0.143785810535999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631803018644412E-2"/>
                  <c:y val="3.3092481927774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280173610186786E-2"/>
                  <c:y val="1.932593955493646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6120314110371166E-3"/>
                  <c:y val="8.74558965489942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024666559646811E-2"/>
                  <c:y val="3.07051563080801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677043404134443E-2"/>
                  <c:y val="2.23521399850539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750830064590278E-2"/>
                  <c:y val="-4.23083826783086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693841516523441E-2"/>
                  <c:y val="-0.1195140030327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73191486863758E-2"/>
                  <c:y val="-0.170991472207563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39526373102087E-2"/>
                  <c:y val="-0.169231978960907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9764013763988385E-2"/>
                  <c:y val="-0.150562545196386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7183323082505103E-2"/>
                  <c:y val="-0.154854430414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1436579797023791"/>
                  <c:y val="-0.124854332758338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NOROESTE!$I$5:$I$18</c:f>
              <c:numCache>
                <c:formatCode>#,##0</c:formatCode>
                <c:ptCount val="14"/>
                <c:pt idx="0">
                  <c:v>67146</c:v>
                </c:pt>
                <c:pt idx="1">
                  <c:v>51815</c:v>
                </c:pt>
                <c:pt idx="2">
                  <c:v>44040</c:v>
                </c:pt>
                <c:pt idx="3">
                  <c:v>42484</c:v>
                </c:pt>
                <c:pt idx="4">
                  <c:v>38332</c:v>
                </c:pt>
                <c:pt idx="5">
                  <c:v>27393</c:v>
                </c:pt>
                <c:pt idx="6">
                  <c:v>17862</c:v>
                </c:pt>
                <c:pt idx="7">
                  <c:v>16691</c:v>
                </c:pt>
                <c:pt idx="8">
                  <c:v>15737</c:v>
                </c:pt>
                <c:pt idx="9">
                  <c:v>14184</c:v>
                </c:pt>
                <c:pt idx="10">
                  <c:v>10776</c:v>
                </c:pt>
                <c:pt idx="11">
                  <c:v>4803</c:v>
                </c:pt>
                <c:pt idx="12">
                  <c:v>5581</c:v>
                </c:pt>
                <c:pt idx="13">
                  <c:v>4083</c:v>
                </c:pt>
              </c:numCache>
            </c:numRef>
          </c:val>
        </c:ser>
        <c:ser>
          <c:idx val="1"/>
          <c:order val="1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'POR GERENCIA'!$G$30:$G$43</c:f>
              <c:numCache>
                <c:formatCode>#,##0</c:formatCode>
                <c:ptCount val="14"/>
                <c:pt idx="0">
                  <c:v>62281</c:v>
                </c:pt>
                <c:pt idx="1">
                  <c:v>51078</c:v>
                </c:pt>
                <c:pt idx="2">
                  <c:v>23940</c:v>
                </c:pt>
                <c:pt idx="3">
                  <c:v>33739</c:v>
                </c:pt>
                <c:pt idx="4">
                  <c:v>25306</c:v>
                </c:pt>
                <c:pt idx="5">
                  <c:v>14115</c:v>
                </c:pt>
                <c:pt idx="6">
                  <c:v>9110</c:v>
                </c:pt>
                <c:pt idx="7">
                  <c:v>6759</c:v>
                </c:pt>
                <c:pt idx="8">
                  <c:v>5940</c:v>
                </c:pt>
                <c:pt idx="9">
                  <c:v>9329</c:v>
                </c:pt>
                <c:pt idx="10">
                  <c:v>7620</c:v>
                </c:pt>
                <c:pt idx="11">
                  <c:v>731</c:v>
                </c:pt>
                <c:pt idx="12">
                  <c:v>2409</c:v>
                </c:pt>
                <c:pt idx="13">
                  <c:v>259</c:v>
                </c:pt>
              </c:numCache>
            </c:numRef>
          </c:val>
        </c:ser>
        <c:ser>
          <c:idx val="2"/>
          <c:order val="2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'POR GERENCIA'!$H$30:$H$43</c:f>
              <c:numCache>
                <c:formatCode>#,##0</c:formatCode>
                <c:ptCount val="14"/>
                <c:pt idx="0">
                  <c:v>4865</c:v>
                </c:pt>
                <c:pt idx="1">
                  <c:v>737</c:v>
                </c:pt>
                <c:pt idx="2">
                  <c:v>20100</c:v>
                </c:pt>
                <c:pt idx="3">
                  <c:v>8745</c:v>
                </c:pt>
                <c:pt idx="4">
                  <c:v>13026</c:v>
                </c:pt>
                <c:pt idx="5">
                  <c:v>13278</c:v>
                </c:pt>
                <c:pt idx="6">
                  <c:v>8752</c:v>
                </c:pt>
                <c:pt idx="7">
                  <c:v>9932</c:v>
                </c:pt>
                <c:pt idx="8">
                  <c:v>9797</c:v>
                </c:pt>
                <c:pt idx="9">
                  <c:v>4855</c:v>
                </c:pt>
                <c:pt idx="10">
                  <c:v>3156</c:v>
                </c:pt>
                <c:pt idx="11">
                  <c:v>4072</c:v>
                </c:pt>
                <c:pt idx="12">
                  <c:v>3172</c:v>
                </c:pt>
                <c:pt idx="13">
                  <c:v>3824</c:v>
                </c:pt>
              </c:numCache>
            </c:numRef>
          </c:val>
        </c:ser>
        <c:ser>
          <c:idx val="3"/>
          <c:order val="3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'POR GERENCIA'!$I$30:$I$43</c:f>
              <c:numCache>
                <c:formatCode>#,##0</c:formatCode>
                <c:ptCount val="14"/>
                <c:pt idx="0">
                  <c:v>67146</c:v>
                </c:pt>
                <c:pt idx="1">
                  <c:v>51815</c:v>
                </c:pt>
                <c:pt idx="2">
                  <c:v>44040</c:v>
                </c:pt>
                <c:pt idx="3">
                  <c:v>42484</c:v>
                </c:pt>
                <c:pt idx="4">
                  <c:v>38332</c:v>
                </c:pt>
                <c:pt idx="5">
                  <c:v>27393</c:v>
                </c:pt>
                <c:pt idx="6">
                  <c:v>17862</c:v>
                </c:pt>
                <c:pt idx="7">
                  <c:v>16691</c:v>
                </c:pt>
                <c:pt idx="8">
                  <c:v>15737</c:v>
                </c:pt>
                <c:pt idx="9">
                  <c:v>14184</c:v>
                </c:pt>
                <c:pt idx="10">
                  <c:v>10776</c:v>
                </c:pt>
                <c:pt idx="11">
                  <c:v>4803</c:v>
                </c:pt>
                <c:pt idx="12">
                  <c:v>5581</c:v>
                </c:pt>
                <c:pt idx="13">
                  <c:v>4083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SURESTE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baseline="0">
                <a:effectLst/>
              </a:rPr>
              <a:t>Ene - Dic 2019</a:t>
            </a:r>
            <a:endParaRPr lang="es-MX" sz="850">
              <a:effectLst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3103288559516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"/>
          <c:y val="0.18681343741071083"/>
          <c:w val="0.779296875"/>
          <c:h val="0.6785723388300819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SURESTE!$E$5:$E$16</c:f>
              <c:strCache>
                <c:ptCount val="12"/>
                <c:pt idx="0">
                  <c:v>CUN</c:v>
                </c:pt>
                <c:pt idx="1">
                  <c:v>MID</c:v>
                </c:pt>
                <c:pt idx="2">
                  <c:v>CME</c:v>
                </c:pt>
                <c:pt idx="3">
                  <c:v>VSA</c:v>
                </c:pt>
                <c:pt idx="4">
                  <c:v>TGZ</c:v>
                </c:pt>
                <c:pt idx="5">
                  <c:v>CZM</c:v>
                </c:pt>
                <c:pt idx="6">
                  <c:v>TAP</c:v>
                </c:pt>
                <c:pt idx="7">
                  <c:v>CTM</c:v>
                </c:pt>
                <c:pt idx="8">
                  <c:v>MTT</c:v>
                </c:pt>
                <c:pt idx="9">
                  <c:v>CPE</c:v>
                </c:pt>
                <c:pt idx="10">
                  <c:v>PQE</c:v>
                </c:pt>
                <c:pt idx="11">
                  <c:v>CZA</c:v>
                </c:pt>
              </c:strCache>
            </c:strRef>
          </c:cat>
          <c:val>
            <c:numRef>
              <c:f>SURESTE!$G$5:$G$16</c:f>
              <c:numCache>
                <c:formatCode>#,##0</c:formatCode>
                <c:ptCount val="12"/>
                <c:pt idx="0">
                  <c:v>175869</c:v>
                </c:pt>
                <c:pt idx="1">
                  <c:v>32258</c:v>
                </c:pt>
                <c:pt idx="2">
                  <c:v>4880</c:v>
                </c:pt>
                <c:pt idx="3">
                  <c:v>15101</c:v>
                </c:pt>
                <c:pt idx="4">
                  <c:v>13064</c:v>
                </c:pt>
                <c:pt idx="5">
                  <c:v>6948</c:v>
                </c:pt>
                <c:pt idx="6">
                  <c:v>5452</c:v>
                </c:pt>
                <c:pt idx="7">
                  <c:v>3601</c:v>
                </c:pt>
                <c:pt idx="8">
                  <c:v>2777</c:v>
                </c:pt>
                <c:pt idx="9">
                  <c:v>3012</c:v>
                </c:pt>
                <c:pt idx="10">
                  <c:v>314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SURESTE!$E$5:$E$16</c:f>
              <c:strCache>
                <c:ptCount val="12"/>
                <c:pt idx="0">
                  <c:v>CUN</c:v>
                </c:pt>
                <c:pt idx="1">
                  <c:v>MID</c:v>
                </c:pt>
                <c:pt idx="2">
                  <c:v>CME</c:v>
                </c:pt>
                <c:pt idx="3">
                  <c:v>VSA</c:v>
                </c:pt>
                <c:pt idx="4">
                  <c:v>TGZ</c:v>
                </c:pt>
                <c:pt idx="5">
                  <c:v>CZM</c:v>
                </c:pt>
                <c:pt idx="6">
                  <c:v>TAP</c:v>
                </c:pt>
                <c:pt idx="7">
                  <c:v>CTM</c:v>
                </c:pt>
                <c:pt idx="8">
                  <c:v>MTT</c:v>
                </c:pt>
                <c:pt idx="9">
                  <c:v>CPE</c:v>
                </c:pt>
                <c:pt idx="10">
                  <c:v>PQE</c:v>
                </c:pt>
                <c:pt idx="11">
                  <c:v>CZA</c:v>
                </c:pt>
              </c:strCache>
            </c:strRef>
          </c:cat>
          <c:val>
            <c:numRef>
              <c:f>SURESTE!$H$5:$H$16</c:f>
              <c:numCache>
                <c:formatCode>#,##0</c:formatCode>
                <c:ptCount val="12"/>
                <c:pt idx="0">
                  <c:v>7459</c:v>
                </c:pt>
                <c:pt idx="1">
                  <c:v>11355</c:v>
                </c:pt>
                <c:pt idx="2">
                  <c:v>31772</c:v>
                </c:pt>
                <c:pt idx="3">
                  <c:v>5719</c:v>
                </c:pt>
                <c:pt idx="4">
                  <c:v>6500</c:v>
                </c:pt>
                <c:pt idx="5">
                  <c:v>9276</c:v>
                </c:pt>
                <c:pt idx="6">
                  <c:v>4855</c:v>
                </c:pt>
                <c:pt idx="7">
                  <c:v>2013</c:v>
                </c:pt>
                <c:pt idx="8">
                  <c:v>2674</c:v>
                </c:pt>
                <c:pt idx="9">
                  <c:v>2721</c:v>
                </c:pt>
                <c:pt idx="10">
                  <c:v>472</c:v>
                </c:pt>
                <c:pt idx="11">
                  <c:v>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18824"/>
        <c:axId val="138014512"/>
        <c:axId val="0"/>
      </c:bar3DChart>
      <c:catAx>
        <c:axId val="13801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1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18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15686274509803E-2"/>
          <c:y val="2.0408163265306121E-2"/>
          <c:w val="0.19852992640625805"/>
          <c:h val="5.3061224489795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322407422329056E-2"/>
                  <c:y val="-0.119211497035684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449333539189985E-2"/>
                  <c:y val="2.6685842351897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91703978179195E-2"/>
                  <c:y val="2.651038483203298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34728011939684E-2"/>
                  <c:y val="-4.155850381715984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71751325202012E-2"/>
                  <c:y val="-5.866273565119431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096546755185047E-2"/>
                  <c:y val="-3.62660146933688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08985641500753E-2"/>
                  <c:y val="-3.24423830582821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428644948793168E-3"/>
                  <c:y val="-2.24954757367657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6105707374813442E-2"/>
                  <c:y val="-0.119513896379390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73191486863758E-2"/>
                  <c:y val="-0.170991472207563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39526373102087E-2"/>
                  <c:y val="-0.169231978960907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2443775410426637E-2"/>
                  <c:y val="-0.1444744064526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7183323082505103E-2"/>
                  <c:y val="-0.154854430414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1436579797023791"/>
                  <c:y val="-0.124854332758338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SURESTE!$E$5:$E$16</c:f>
              <c:strCache>
                <c:ptCount val="12"/>
                <c:pt idx="0">
                  <c:v>CUN</c:v>
                </c:pt>
                <c:pt idx="1">
                  <c:v>MID</c:v>
                </c:pt>
                <c:pt idx="2">
                  <c:v>CME</c:v>
                </c:pt>
                <c:pt idx="3">
                  <c:v>VSA</c:v>
                </c:pt>
                <c:pt idx="4">
                  <c:v>TGZ</c:v>
                </c:pt>
                <c:pt idx="5">
                  <c:v>CZM</c:v>
                </c:pt>
                <c:pt idx="6">
                  <c:v>TAP</c:v>
                </c:pt>
                <c:pt idx="7">
                  <c:v>CTM</c:v>
                </c:pt>
                <c:pt idx="8">
                  <c:v>MTT</c:v>
                </c:pt>
                <c:pt idx="9">
                  <c:v>CPE</c:v>
                </c:pt>
                <c:pt idx="10">
                  <c:v>PQE</c:v>
                </c:pt>
                <c:pt idx="11">
                  <c:v>CZA</c:v>
                </c:pt>
              </c:strCache>
            </c:strRef>
          </c:cat>
          <c:val>
            <c:numRef>
              <c:f>SURESTE!$I$5:$I$16</c:f>
              <c:numCache>
                <c:formatCode>#,##0</c:formatCode>
                <c:ptCount val="12"/>
                <c:pt idx="0">
                  <c:v>183328</c:v>
                </c:pt>
                <c:pt idx="1">
                  <c:v>43613</c:v>
                </c:pt>
                <c:pt idx="2">
                  <c:v>36652</c:v>
                </c:pt>
                <c:pt idx="3">
                  <c:v>20820</c:v>
                </c:pt>
                <c:pt idx="4">
                  <c:v>19564</c:v>
                </c:pt>
                <c:pt idx="5">
                  <c:v>16224</c:v>
                </c:pt>
                <c:pt idx="6">
                  <c:v>10307</c:v>
                </c:pt>
                <c:pt idx="7">
                  <c:v>5614</c:v>
                </c:pt>
                <c:pt idx="8">
                  <c:v>5451</c:v>
                </c:pt>
                <c:pt idx="9">
                  <c:v>5733</c:v>
                </c:pt>
                <c:pt idx="10">
                  <c:v>786</c:v>
                </c:pt>
                <c:pt idx="11">
                  <c:v>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GERENCIA REGIONAL OCCIDENTE
</a:t>
            </a:r>
            <a:r>
              <a:rPr lang="es-MX" sz="850" b="1" i="0" baseline="0">
                <a:effectLst/>
              </a:rPr>
              <a:t>Ene - Dic 2019</a:t>
            </a:r>
            <a:endParaRPr lang="es-MX" sz="85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
</a:t>
            </a:r>
          </a:p>
        </c:rich>
      </c:tx>
      <c:layout>
        <c:manualLayout>
          <c:xMode val="edge"/>
          <c:yMode val="edge"/>
          <c:x val="0.32812494734454489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813189245456899"/>
          <c:w val="0.767578125"/>
          <c:h val="0.6840668516951028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OCCIDENTE!$G$5:$G$15</c:f>
              <c:numCache>
                <c:formatCode>#,##0</c:formatCode>
                <c:ptCount val="11"/>
                <c:pt idx="0">
                  <c:v>136049</c:v>
                </c:pt>
                <c:pt idx="1">
                  <c:v>50948</c:v>
                </c:pt>
                <c:pt idx="2">
                  <c:v>34573</c:v>
                </c:pt>
                <c:pt idx="3">
                  <c:v>17809</c:v>
                </c:pt>
                <c:pt idx="4">
                  <c:v>11126</c:v>
                </c:pt>
                <c:pt idx="5">
                  <c:v>13516</c:v>
                </c:pt>
                <c:pt idx="6">
                  <c:v>5986</c:v>
                </c:pt>
                <c:pt idx="7">
                  <c:v>3299</c:v>
                </c:pt>
                <c:pt idx="8">
                  <c:v>2776</c:v>
                </c:pt>
                <c:pt idx="9">
                  <c:v>4369</c:v>
                </c:pt>
                <c:pt idx="10">
                  <c:v>1695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OCCIDENTE!$H$5:$H$15</c:f>
              <c:numCache>
                <c:formatCode>#,##0</c:formatCode>
                <c:ptCount val="11"/>
                <c:pt idx="0">
                  <c:v>28612</c:v>
                </c:pt>
                <c:pt idx="1">
                  <c:v>4815</c:v>
                </c:pt>
                <c:pt idx="2">
                  <c:v>3075</c:v>
                </c:pt>
                <c:pt idx="3">
                  <c:v>4556</c:v>
                </c:pt>
                <c:pt idx="4">
                  <c:v>9058</c:v>
                </c:pt>
                <c:pt idx="5">
                  <c:v>3517</c:v>
                </c:pt>
                <c:pt idx="6">
                  <c:v>1998</c:v>
                </c:pt>
                <c:pt idx="7">
                  <c:v>4239</c:v>
                </c:pt>
                <c:pt idx="8">
                  <c:v>4216</c:v>
                </c:pt>
                <c:pt idx="9">
                  <c:v>2678</c:v>
                </c:pt>
                <c:pt idx="10">
                  <c:v>4554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20000"/>
        <c:axId val="138019608"/>
        <c:axId val="0"/>
      </c:bar3DChart>
      <c:catAx>
        <c:axId val="1380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1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9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8020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037037037037035E-2"/>
          <c:y val="2.8571428571428571E-2"/>
          <c:w val="0.17530916042902045"/>
          <c:h val="6.93877551020408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95250</xdr:rowOff>
    </xdr:from>
    <xdr:to>
      <xdr:col>9</xdr:col>
      <xdr:colOff>19050</xdr:colOff>
      <xdr:row>33</xdr:row>
      <xdr:rowOff>38100</xdr:rowOff>
    </xdr:to>
    <xdr:graphicFrame macro="">
      <xdr:nvGraphicFramePr>
        <xdr:cNvPr id="25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33</xdr:row>
      <xdr:rowOff>123825</xdr:rowOff>
    </xdr:from>
    <xdr:to>
      <xdr:col>8</xdr:col>
      <xdr:colOff>590550</xdr:colOff>
      <xdr:row>46</xdr:row>
      <xdr:rowOff>133350</xdr:rowOff>
    </xdr:to>
    <xdr:graphicFrame macro="">
      <xdr:nvGraphicFramePr>
        <xdr:cNvPr id="25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95250</xdr:rowOff>
    </xdr:from>
    <xdr:to>
      <xdr:col>9</xdr:col>
      <xdr:colOff>38100</xdr:colOff>
      <xdr:row>32</xdr:row>
      <xdr:rowOff>9525</xdr:rowOff>
    </xdr:to>
    <xdr:graphicFrame macro="">
      <xdr:nvGraphicFramePr>
        <xdr:cNvPr id="45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28575</xdr:colOff>
      <xdr:row>45</xdr:row>
      <xdr:rowOff>142875</xdr:rowOff>
    </xdr:to>
    <xdr:graphicFrame macro="">
      <xdr:nvGraphicFramePr>
        <xdr:cNvPr id="45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76200</xdr:rowOff>
    </xdr:from>
    <xdr:to>
      <xdr:col>9</xdr:col>
      <xdr:colOff>9525</xdr:colOff>
      <xdr:row>35</xdr:row>
      <xdr:rowOff>142875</xdr:rowOff>
    </xdr:to>
    <xdr:graphicFrame macro="">
      <xdr:nvGraphicFramePr>
        <xdr:cNvPr id="66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9</xdr:col>
      <xdr:colOff>9525</xdr:colOff>
      <xdr:row>49</xdr:row>
      <xdr:rowOff>19050</xdr:rowOff>
    </xdr:to>
    <xdr:graphicFrame macro="">
      <xdr:nvGraphicFramePr>
        <xdr:cNvPr id="66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76200</xdr:rowOff>
    </xdr:from>
    <xdr:to>
      <xdr:col>9</xdr:col>
      <xdr:colOff>9525</xdr:colOff>
      <xdr:row>33</xdr:row>
      <xdr:rowOff>142875</xdr:rowOff>
    </xdr:to>
    <xdr:graphicFrame macro="">
      <xdr:nvGraphicFramePr>
        <xdr:cNvPr id="2195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34</xdr:row>
      <xdr:rowOff>38100</xdr:rowOff>
    </xdr:from>
    <xdr:to>
      <xdr:col>9</xdr:col>
      <xdr:colOff>9525</xdr:colOff>
      <xdr:row>47</xdr:row>
      <xdr:rowOff>19050</xdr:rowOff>
    </xdr:to>
    <xdr:graphicFrame macro="">
      <xdr:nvGraphicFramePr>
        <xdr:cNvPr id="2195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95250</xdr:rowOff>
    </xdr:from>
    <xdr:to>
      <xdr:col>9</xdr:col>
      <xdr:colOff>19050</xdr:colOff>
      <xdr:row>32</xdr:row>
      <xdr:rowOff>0</xdr:rowOff>
    </xdr:to>
    <xdr:graphicFrame macro="">
      <xdr:nvGraphicFramePr>
        <xdr:cNvPr id="107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32</xdr:row>
      <xdr:rowOff>114300</xdr:rowOff>
    </xdr:from>
    <xdr:to>
      <xdr:col>9</xdr:col>
      <xdr:colOff>19050</xdr:colOff>
      <xdr:row>46</xdr:row>
      <xdr:rowOff>19050</xdr:rowOff>
    </xdr:to>
    <xdr:graphicFrame macro="">
      <xdr:nvGraphicFramePr>
        <xdr:cNvPr id="107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58" workbookViewId="0">
      <selection activeCell="F3" sqref="F3"/>
    </sheetView>
  </sheetViews>
  <sheetFormatPr baseColWidth="10" defaultRowHeight="12.75" x14ac:dyDescent="0.2"/>
  <cols>
    <col min="2" max="2" width="29.7109375" customWidth="1"/>
  </cols>
  <sheetData>
    <row r="1" spans="1:6" x14ac:dyDescent="0.2">
      <c r="A1" s="132" t="s">
        <v>146</v>
      </c>
      <c r="B1" s="132"/>
      <c r="C1" s="132"/>
      <c r="D1" s="132"/>
      <c r="E1" s="132"/>
      <c r="F1" s="132"/>
    </row>
    <row r="2" spans="1:6" x14ac:dyDescent="0.2">
      <c r="A2" s="133" t="s">
        <v>147</v>
      </c>
      <c r="B2" s="133"/>
      <c r="C2" s="133"/>
      <c r="D2" s="133"/>
      <c r="E2" s="133"/>
    </row>
    <row r="3" spans="1:6" ht="13.5" customHeight="1" x14ac:dyDescent="0.2">
      <c r="C3" s="134" t="s">
        <v>153</v>
      </c>
      <c r="D3" s="135"/>
      <c r="E3" s="136"/>
    </row>
    <row r="4" spans="1:6" x14ac:dyDescent="0.2">
      <c r="A4" s="137" t="s">
        <v>12</v>
      </c>
      <c r="B4" s="138"/>
      <c r="C4" s="131" t="s">
        <v>13</v>
      </c>
      <c r="D4" s="131" t="s">
        <v>14</v>
      </c>
      <c r="E4" s="131" t="s">
        <v>10</v>
      </c>
      <c r="F4" s="101"/>
    </row>
    <row r="5" spans="1:6" x14ac:dyDescent="0.2">
      <c r="A5" s="129" t="s">
        <v>16</v>
      </c>
      <c r="B5" s="130" t="s">
        <v>17</v>
      </c>
      <c r="C5" s="104">
        <v>20515</v>
      </c>
      <c r="D5" s="104">
        <v>11543</v>
      </c>
      <c r="E5" s="104">
        <v>32058</v>
      </c>
      <c r="F5" s="105"/>
    </row>
    <row r="6" spans="1:6" x14ac:dyDescent="0.2">
      <c r="A6" s="102" t="s">
        <v>41</v>
      </c>
      <c r="B6" s="103" t="s">
        <v>142</v>
      </c>
      <c r="C6" s="106">
        <v>25422</v>
      </c>
      <c r="D6" s="106">
        <v>21019</v>
      </c>
      <c r="E6" s="106">
        <v>46441</v>
      </c>
      <c r="F6" s="105"/>
    </row>
    <row r="7" spans="1:6" x14ac:dyDescent="0.2">
      <c r="A7" s="102" t="s">
        <v>92</v>
      </c>
      <c r="B7" s="103" t="s">
        <v>145</v>
      </c>
      <c r="C7" s="63">
        <v>13516</v>
      </c>
      <c r="D7" s="63">
        <v>3517</v>
      </c>
      <c r="E7" s="63">
        <v>17033</v>
      </c>
      <c r="F7" s="105"/>
    </row>
    <row r="8" spans="1:6" x14ac:dyDescent="0.2">
      <c r="A8" s="102" t="s">
        <v>93</v>
      </c>
      <c r="B8" s="103" t="s">
        <v>143</v>
      </c>
      <c r="C8" s="106">
        <v>34573</v>
      </c>
      <c r="D8" s="106">
        <v>3075</v>
      </c>
      <c r="E8" s="106">
        <v>37648</v>
      </c>
      <c r="F8" s="105"/>
    </row>
    <row r="9" spans="1:6" x14ac:dyDescent="0.2">
      <c r="A9" s="102" t="s">
        <v>55</v>
      </c>
      <c r="B9" s="103" t="s">
        <v>130</v>
      </c>
      <c r="C9" s="63">
        <v>5940</v>
      </c>
      <c r="D9" s="63">
        <v>9797</v>
      </c>
      <c r="E9" s="63">
        <v>15737</v>
      </c>
      <c r="F9" s="105"/>
    </row>
    <row r="10" spans="1:6" x14ac:dyDescent="0.2">
      <c r="A10" s="102" t="s">
        <v>42</v>
      </c>
      <c r="B10" s="103" t="s">
        <v>128</v>
      </c>
      <c r="C10" s="106">
        <v>19388</v>
      </c>
      <c r="D10" s="106">
        <v>2026</v>
      </c>
      <c r="E10" s="106">
        <v>21414</v>
      </c>
      <c r="F10" s="105"/>
    </row>
    <row r="11" spans="1:6" x14ac:dyDescent="0.2">
      <c r="A11" s="102" t="s">
        <v>75</v>
      </c>
      <c r="B11" s="103" t="s">
        <v>134</v>
      </c>
      <c r="C11" s="63">
        <v>4880</v>
      </c>
      <c r="D11" s="63">
        <v>31772</v>
      </c>
      <c r="E11" s="63">
        <v>36652</v>
      </c>
      <c r="F11" s="105"/>
    </row>
    <row r="12" spans="1:6" x14ac:dyDescent="0.2">
      <c r="A12" s="102" t="s">
        <v>94</v>
      </c>
      <c r="B12" s="103" t="s">
        <v>95</v>
      </c>
      <c r="C12" s="106">
        <v>3299</v>
      </c>
      <c r="D12" s="106">
        <v>4239</v>
      </c>
      <c r="E12" s="106">
        <v>7538</v>
      </c>
      <c r="F12" s="105"/>
    </row>
    <row r="13" spans="1:6" x14ac:dyDescent="0.2">
      <c r="A13" s="102" t="s">
        <v>76</v>
      </c>
      <c r="B13" s="103" t="s">
        <v>77</v>
      </c>
      <c r="C13" s="63">
        <v>3012</v>
      </c>
      <c r="D13" s="63">
        <v>2721</v>
      </c>
      <c r="E13" s="63">
        <v>5733</v>
      </c>
      <c r="F13" s="105"/>
    </row>
    <row r="14" spans="1:6" x14ac:dyDescent="0.2">
      <c r="A14" s="102" t="s">
        <v>56</v>
      </c>
      <c r="B14" s="103" t="s">
        <v>57</v>
      </c>
      <c r="C14" s="106">
        <v>7620</v>
      </c>
      <c r="D14" s="106">
        <v>3156</v>
      </c>
      <c r="E14" s="106">
        <v>10776</v>
      </c>
      <c r="F14" s="105"/>
    </row>
    <row r="15" spans="1:6" x14ac:dyDescent="0.2">
      <c r="A15" s="102" t="s">
        <v>78</v>
      </c>
      <c r="B15" s="103" t="s">
        <v>79</v>
      </c>
      <c r="C15" s="63">
        <v>3601</v>
      </c>
      <c r="D15" s="63">
        <v>2013</v>
      </c>
      <c r="E15" s="63">
        <v>5614</v>
      </c>
      <c r="F15" s="105"/>
    </row>
    <row r="16" spans="1:6" x14ac:dyDescent="0.2">
      <c r="A16" s="102" t="s">
        <v>58</v>
      </c>
      <c r="B16" s="103" t="s">
        <v>131</v>
      </c>
      <c r="C16" s="106">
        <v>23940</v>
      </c>
      <c r="D16" s="106">
        <v>20100</v>
      </c>
      <c r="E16" s="106">
        <v>44040</v>
      </c>
      <c r="F16" s="105"/>
    </row>
    <row r="17" spans="1:6" x14ac:dyDescent="0.2">
      <c r="A17" s="102" t="s">
        <v>0</v>
      </c>
      <c r="B17" s="103" t="s">
        <v>80</v>
      </c>
      <c r="C17" s="63">
        <v>175869</v>
      </c>
      <c r="D17" s="63">
        <v>7459</v>
      </c>
      <c r="E17" s="63">
        <v>183328</v>
      </c>
      <c r="F17" s="105"/>
    </row>
    <row r="18" spans="1:6" x14ac:dyDescent="0.2">
      <c r="A18" s="102" t="s">
        <v>1</v>
      </c>
      <c r="B18" s="103" t="s">
        <v>43</v>
      </c>
      <c r="C18" s="106">
        <v>25287</v>
      </c>
      <c r="D18" s="106">
        <v>9654</v>
      </c>
      <c r="E18" s="106">
        <v>34941</v>
      </c>
      <c r="F18" s="105"/>
    </row>
    <row r="19" spans="1:6" x14ac:dyDescent="0.2">
      <c r="A19" s="102" t="s">
        <v>18</v>
      </c>
      <c r="B19" s="103" t="s">
        <v>19</v>
      </c>
      <c r="C19" s="63">
        <v>1815</v>
      </c>
      <c r="D19" s="63">
        <v>32703</v>
      </c>
      <c r="E19" s="63">
        <v>34518</v>
      </c>
      <c r="F19" s="105"/>
    </row>
    <row r="20" spans="1:6" x14ac:dyDescent="0.2">
      <c r="A20" s="102" t="s">
        <v>44</v>
      </c>
      <c r="B20" s="103" t="s">
        <v>45</v>
      </c>
      <c r="C20" s="106">
        <v>3768</v>
      </c>
      <c r="D20" s="106">
        <v>3001</v>
      </c>
      <c r="E20" s="106">
        <v>6769</v>
      </c>
      <c r="F20" s="105"/>
    </row>
    <row r="21" spans="1:6" x14ac:dyDescent="0.2">
      <c r="A21" s="102" t="s">
        <v>81</v>
      </c>
      <c r="B21" s="103" t="s">
        <v>144</v>
      </c>
      <c r="C21" s="63">
        <v>79</v>
      </c>
      <c r="D21" s="63">
        <v>846</v>
      </c>
      <c r="E21" s="63">
        <v>925</v>
      </c>
      <c r="F21" s="105"/>
    </row>
    <row r="22" spans="1:6" x14ac:dyDescent="0.2">
      <c r="A22" s="102" t="s">
        <v>82</v>
      </c>
      <c r="B22" s="103" t="s">
        <v>83</v>
      </c>
      <c r="C22" s="106">
        <v>6948</v>
      </c>
      <c r="D22" s="106">
        <v>9276</v>
      </c>
      <c r="E22" s="106">
        <v>16224</v>
      </c>
      <c r="F22" s="105"/>
    </row>
    <row r="23" spans="1:6" x14ac:dyDescent="0.2">
      <c r="A23" s="102" t="s">
        <v>59</v>
      </c>
      <c r="B23" s="103" t="s">
        <v>60</v>
      </c>
      <c r="C23" s="63">
        <v>9110</v>
      </c>
      <c r="D23" s="63">
        <v>8752</v>
      </c>
      <c r="E23" s="63">
        <v>17862</v>
      </c>
      <c r="F23" s="105"/>
    </row>
    <row r="24" spans="1:6" x14ac:dyDescent="0.2">
      <c r="A24" s="102" t="s">
        <v>2</v>
      </c>
      <c r="B24" s="103" t="s">
        <v>96</v>
      </c>
      <c r="C24" s="106">
        <v>136049</v>
      </c>
      <c r="D24" s="106">
        <v>28612</v>
      </c>
      <c r="E24" s="106">
        <v>164661</v>
      </c>
      <c r="F24" s="105"/>
    </row>
    <row r="25" spans="1:6" x14ac:dyDescent="0.2">
      <c r="A25" s="102" t="s">
        <v>61</v>
      </c>
      <c r="B25" s="103" t="s">
        <v>62</v>
      </c>
      <c r="C25" s="63">
        <v>731</v>
      </c>
      <c r="D25" s="63">
        <v>4072</v>
      </c>
      <c r="E25" s="63">
        <v>4803</v>
      </c>
      <c r="F25" s="105"/>
    </row>
    <row r="26" spans="1:6" x14ac:dyDescent="0.2">
      <c r="A26" s="102" t="s">
        <v>3</v>
      </c>
      <c r="B26" s="103" t="s">
        <v>63</v>
      </c>
      <c r="C26" s="106">
        <v>25306</v>
      </c>
      <c r="D26" s="106">
        <v>13026</v>
      </c>
      <c r="E26" s="106">
        <v>38332</v>
      </c>
      <c r="F26" s="105"/>
    </row>
    <row r="27" spans="1:6" x14ac:dyDescent="0.2">
      <c r="A27" s="102" t="s">
        <v>20</v>
      </c>
      <c r="B27" s="103" t="s">
        <v>21</v>
      </c>
      <c r="C27" s="63">
        <v>8533</v>
      </c>
      <c r="D27" s="63">
        <v>1594</v>
      </c>
      <c r="E27" s="63">
        <v>10127</v>
      </c>
      <c r="F27" s="105"/>
    </row>
    <row r="28" spans="1:6" x14ac:dyDescent="0.2">
      <c r="A28" s="102" t="s">
        <v>64</v>
      </c>
      <c r="B28" s="103" t="s">
        <v>65</v>
      </c>
      <c r="C28" s="106">
        <v>14115</v>
      </c>
      <c r="D28" s="106">
        <v>13278</v>
      </c>
      <c r="E28" s="106">
        <v>27393</v>
      </c>
      <c r="F28" s="105"/>
    </row>
    <row r="29" spans="1:6" x14ac:dyDescent="0.2">
      <c r="A29" s="102" t="s">
        <v>66</v>
      </c>
      <c r="B29" s="103" t="s">
        <v>67</v>
      </c>
      <c r="C29" s="63">
        <v>6759</v>
      </c>
      <c r="D29" s="63">
        <v>9932</v>
      </c>
      <c r="E29" s="63">
        <v>16691</v>
      </c>
      <c r="F29" s="105"/>
    </row>
    <row r="30" spans="1:6" x14ac:dyDescent="0.2">
      <c r="A30" s="102" t="s">
        <v>68</v>
      </c>
      <c r="B30" s="103" t="s">
        <v>69</v>
      </c>
      <c r="C30" s="106">
        <v>2409</v>
      </c>
      <c r="D30" s="106">
        <v>3172</v>
      </c>
      <c r="E30" s="106">
        <v>5581</v>
      </c>
      <c r="F30" s="105"/>
    </row>
    <row r="31" spans="1:6" x14ac:dyDescent="0.2">
      <c r="A31" s="102" t="s">
        <v>46</v>
      </c>
      <c r="B31" s="103" t="s">
        <v>47</v>
      </c>
      <c r="C31" s="63">
        <v>6649</v>
      </c>
      <c r="D31" s="63">
        <v>3014</v>
      </c>
      <c r="E31" s="63">
        <v>9663</v>
      </c>
      <c r="F31" s="105"/>
    </row>
    <row r="32" spans="1:6" x14ac:dyDescent="0.2">
      <c r="A32" s="102" t="s">
        <v>4</v>
      </c>
      <c r="B32" s="103" t="s">
        <v>22</v>
      </c>
      <c r="C32" s="106">
        <v>456464</v>
      </c>
      <c r="D32" s="106">
        <v>45688</v>
      </c>
      <c r="E32" s="106">
        <v>502152</v>
      </c>
      <c r="F32" s="105"/>
    </row>
    <row r="33" spans="1:6" x14ac:dyDescent="0.2">
      <c r="A33" s="102" t="s">
        <v>84</v>
      </c>
      <c r="B33" s="103" t="s">
        <v>85</v>
      </c>
      <c r="C33" s="63">
        <v>32258</v>
      </c>
      <c r="D33" s="63">
        <v>11355</v>
      </c>
      <c r="E33" s="63">
        <v>43613</v>
      </c>
      <c r="F33" s="105"/>
    </row>
    <row r="34" spans="1:6" x14ac:dyDescent="0.2">
      <c r="A34" s="102" t="s">
        <v>97</v>
      </c>
      <c r="B34" s="103" t="s">
        <v>98</v>
      </c>
      <c r="C34" s="106">
        <v>11126</v>
      </c>
      <c r="D34" s="106">
        <v>9058</v>
      </c>
      <c r="E34" s="106">
        <v>20184</v>
      </c>
      <c r="F34" s="105"/>
    </row>
    <row r="35" spans="1:6" x14ac:dyDescent="0.2">
      <c r="A35" s="102" t="s">
        <v>86</v>
      </c>
      <c r="B35" s="103" t="s">
        <v>135</v>
      </c>
      <c r="C35" s="63">
        <v>2777</v>
      </c>
      <c r="D35" s="63">
        <v>2674</v>
      </c>
      <c r="E35" s="63">
        <v>5451</v>
      </c>
      <c r="F35" s="105"/>
    </row>
    <row r="36" spans="1:6" x14ac:dyDescent="0.2">
      <c r="A36" s="102" t="s">
        <v>5</v>
      </c>
      <c r="B36" s="103" t="s">
        <v>48</v>
      </c>
      <c r="C36" s="106">
        <v>132896</v>
      </c>
      <c r="D36" s="106">
        <v>2733</v>
      </c>
      <c r="E36" s="106">
        <v>135629</v>
      </c>
      <c r="F36" s="105"/>
    </row>
    <row r="37" spans="1:6" x14ac:dyDescent="0.2">
      <c r="A37" s="102" t="s">
        <v>70</v>
      </c>
      <c r="B37" s="103" t="s">
        <v>71</v>
      </c>
      <c r="C37" s="63">
        <v>9329</v>
      </c>
      <c r="D37" s="63">
        <v>4855</v>
      </c>
      <c r="E37" s="63">
        <v>14184</v>
      </c>
      <c r="F37" s="105"/>
    </row>
    <row r="38" spans="1:6" x14ac:dyDescent="0.2">
      <c r="A38" s="102" t="s">
        <v>72</v>
      </c>
      <c r="B38" s="103" t="s">
        <v>132</v>
      </c>
      <c r="C38" s="106">
        <v>33739</v>
      </c>
      <c r="D38" s="106">
        <v>8745</v>
      </c>
      <c r="E38" s="106">
        <v>42484</v>
      </c>
      <c r="F38" s="105"/>
    </row>
    <row r="39" spans="1:6" x14ac:dyDescent="0.2">
      <c r="A39" s="102" t="s">
        <v>49</v>
      </c>
      <c r="B39" s="103" t="s">
        <v>50</v>
      </c>
      <c r="C39" s="63">
        <v>5136</v>
      </c>
      <c r="D39" s="63">
        <v>2349</v>
      </c>
      <c r="E39" s="63">
        <v>7485</v>
      </c>
      <c r="F39" s="105"/>
    </row>
    <row r="40" spans="1:6" x14ac:dyDescent="0.2">
      <c r="A40" s="102" t="s">
        <v>23</v>
      </c>
      <c r="B40" s="103" t="s">
        <v>24</v>
      </c>
      <c r="C40" s="106">
        <v>19276</v>
      </c>
      <c r="D40" s="106">
        <v>5132</v>
      </c>
      <c r="E40" s="106">
        <v>24408</v>
      </c>
      <c r="F40" s="105"/>
    </row>
    <row r="41" spans="1:6" x14ac:dyDescent="0.2">
      <c r="A41" s="102" t="s">
        <v>25</v>
      </c>
      <c r="B41" s="103" t="s">
        <v>26</v>
      </c>
      <c r="C41" s="63">
        <v>1249</v>
      </c>
      <c r="D41" s="63">
        <v>5019</v>
      </c>
      <c r="E41" s="63">
        <v>6268</v>
      </c>
      <c r="F41" s="105"/>
    </row>
    <row r="42" spans="1:6" x14ac:dyDescent="0.2">
      <c r="A42" s="102" t="s">
        <v>27</v>
      </c>
      <c r="B42" s="103" t="s">
        <v>28</v>
      </c>
      <c r="C42" s="106">
        <v>11112</v>
      </c>
      <c r="D42" s="106">
        <v>17120</v>
      </c>
      <c r="E42" s="106">
        <v>28232</v>
      </c>
      <c r="F42" s="105"/>
    </row>
    <row r="43" spans="1:6" x14ac:dyDescent="0.2">
      <c r="A43" s="102" t="s">
        <v>109</v>
      </c>
      <c r="B43" s="103" t="s">
        <v>110</v>
      </c>
      <c r="C43" s="63">
        <v>259</v>
      </c>
      <c r="D43" s="63">
        <v>3824</v>
      </c>
      <c r="E43" s="63">
        <v>4083</v>
      </c>
      <c r="F43" s="105"/>
    </row>
    <row r="44" spans="1:6" x14ac:dyDescent="0.2">
      <c r="A44" s="102" t="s">
        <v>140</v>
      </c>
      <c r="B44" s="103" t="s">
        <v>141</v>
      </c>
      <c r="C44" s="106">
        <v>314</v>
      </c>
      <c r="D44" s="106">
        <v>472</v>
      </c>
      <c r="E44" s="106">
        <v>786</v>
      </c>
      <c r="F44" s="105"/>
    </row>
    <row r="45" spans="1:6" x14ac:dyDescent="0.2">
      <c r="A45" s="102" t="s">
        <v>6</v>
      </c>
      <c r="B45" s="103" t="s">
        <v>99</v>
      </c>
      <c r="C45" s="63">
        <v>50948</v>
      </c>
      <c r="D45" s="63">
        <v>4815</v>
      </c>
      <c r="E45" s="63">
        <v>55763</v>
      </c>
      <c r="F45" s="105"/>
    </row>
    <row r="46" spans="1:6" x14ac:dyDescent="0.2">
      <c r="A46" s="102" t="s">
        <v>29</v>
      </c>
      <c r="B46" s="103" t="s">
        <v>30</v>
      </c>
      <c r="C46" s="106">
        <v>4642</v>
      </c>
      <c r="D46" s="106">
        <v>4130</v>
      </c>
      <c r="E46" s="106">
        <v>8772</v>
      </c>
      <c r="F46" s="105"/>
    </row>
    <row r="47" spans="1:6" x14ac:dyDescent="0.2">
      <c r="A47" s="102" t="s">
        <v>31</v>
      </c>
      <c r="B47" s="103" t="s">
        <v>32</v>
      </c>
      <c r="C47" s="63">
        <v>35722</v>
      </c>
      <c r="D47" s="63">
        <v>31222</v>
      </c>
      <c r="E47" s="63">
        <v>66944</v>
      </c>
      <c r="F47" s="105"/>
    </row>
    <row r="48" spans="1:6" x14ac:dyDescent="0.2">
      <c r="A48" s="102" t="s">
        <v>51</v>
      </c>
      <c r="B48" s="103" t="s">
        <v>52</v>
      </c>
      <c r="C48" s="106">
        <v>13567</v>
      </c>
      <c r="D48" s="106">
        <v>5376</v>
      </c>
      <c r="E48" s="106">
        <v>18943</v>
      </c>
      <c r="F48" s="105"/>
    </row>
    <row r="49" spans="1:6" x14ac:dyDescent="0.2">
      <c r="A49" s="102" t="s">
        <v>7</v>
      </c>
      <c r="B49" s="103" t="s">
        <v>133</v>
      </c>
      <c r="C49" s="63">
        <v>51078</v>
      </c>
      <c r="D49" s="63">
        <v>737</v>
      </c>
      <c r="E49" s="63">
        <v>51815</v>
      </c>
      <c r="F49" s="105"/>
    </row>
    <row r="50" spans="1:6" x14ac:dyDescent="0.2">
      <c r="A50" s="102" t="s">
        <v>100</v>
      </c>
      <c r="B50" s="103" t="s">
        <v>138</v>
      </c>
      <c r="C50" s="106">
        <v>17809</v>
      </c>
      <c r="D50" s="106">
        <v>4556</v>
      </c>
      <c r="E50" s="106">
        <v>22365</v>
      </c>
      <c r="F50" s="105"/>
    </row>
    <row r="51" spans="1:6" x14ac:dyDescent="0.2">
      <c r="A51" s="102" t="s">
        <v>33</v>
      </c>
      <c r="B51" s="103" t="s">
        <v>34</v>
      </c>
      <c r="C51" s="63">
        <v>13278</v>
      </c>
      <c r="D51" s="63">
        <v>4754</v>
      </c>
      <c r="E51" s="63">
        <v>18032</v>
      </c>
      <c r="F51" s="105"/>
    </row>
    <row r="52" spans="1:6" x14ac:dyDescent="0.2">
      <c r="A52" s="102" t="s">
        <v>87</v>
      </c>
      <c r="B52" s="103" t="s">
        <v>136</v>
      </c>
      <c r="C52" s="106">
        <v>5452</v>
      </c>
      <c r="D52" s="106">
        <v>4855</v>
      </c>
      <c r="E52" s="106">
        <v>10307</v>
      </c>
      <c r="F52" s="105"/>
    </row>
    <row r="53" spans="1:6" x14ac:dyDescent="0.2">
      <c r="A53" s="102" t="s">
        <v>88</v>
      </c>
      <c r="B53" s="103" t="s">
        <v>137</v>
      </c>
      <c r="C53" s="63">
        <v>13064</v>
      </c>
      <c r="D53" s="63">
        <v>6500</v>
      </c>
      <c r="E53" s="63">
        <v>19564</v>
      </c>
      <c r="F53" s="105"/>
    </row>
    <row r="54" spans="1:6" x14ac:dyDescent="0.2">
      <c r="A54" s="102" t="s">
        <v>8</v>
      </c>
      <c r="B54" s="103" t="s">
        <v>73</v>
      </c>
      <c r="C54" s="106">
        <v>62281</v>
      </c>
      <c r="D54" s="106">
        <v>4865</v>
      </c>
      <c r="E54" s="106">
        <v>67146</v>
      </c>
      <c r="F54" s="105"/>
    </row>
    <row r="55" spans="1:6" x14ac:dyDescent="0.2">
      <c r="A55" s="102" t="s">
        <v>9</v>
      </c>
      <c r="B55" s="103" t="s">
        <v>35</v>
      </c>
      <c r="C55" s="63">
        <v>61318</v>
      </c>
      <c r="D55" s="63">
        <v>17090</v>
      </c>
      <c r="E55" s="63">
        <v>78408</v>
      </c>
      <c r="F55" s="105"/>
    </row>
    <row r="56" spans="1:6" x14ac:dyDescent="0.2">
      <c r="A56" s="102" t="s">
        <v>101</v>
      </c>
      <c r="B56" s="103" t="s">
        <v>102</v>
      </c>
      <c r="C56" s="106">
        <v>2776</v>
      </c>
      <c r="D56" s="106">
        <v>4216</v>
      </c>
      <c r="E56" s="106">
        <v>6992</v>
      </c>
      <c r="F56" s="105"/>
    </row>
    <row r="57" spans="1:6" x14ac:dyDescent="0.2">
      <c r="A57" s="102" t="s">
        <v>53</v>
      </c>
      <c r="B57" s="103" t="s">
        <v>129</v>
      </c>
      <c r="C57" s="63">
        <v>14429</v>
      </c>
      <c r="D57" s="63">
        <v>4708</v>
      </c>
      <c r="E57" s="63">
        <v>19137</v>
      </c>
      <c r="F57" s="105"/>
    </row>
    <row r="58" spans="1:6" x14ac:dyDescent="0.2">
      <c r="A58" s="102" t="s">
        <v>103</v>
      </c>
      <c r="B58" s="103" t="s">
        <v>104</v>
      </c>
      <c r="C58" s="106">
        <v>1695</v>
      </c>
      <c r="D58" s="106">
        <v>4554</v>
      </c>
      <c r="E58" s="106">
        <v>6249</v>
      </c>
      <c r="F58" s="105"/>
    </row>
    <row r="59" spans="1:6" x14ac:dyDescent="0.2">
      <c r="A59" s="102" t="s">
        <v>36</v>
      </c>
      <c r="B59" s="103" t="s">
        <v>37</v>
      </c>
      <c r="C59" s="63">
        <v>21919</v>
      </c>
      <c r="D59" s="63">
        <v>3978</v>
      </c>
      <c r="E59" s="63">
        <v>25897</v>
      </c>
      <c r="F59" s="105"/>
    </row>
    <row r="60" spans="1:6" x14ac:dyDescent="0.2">
      <c r="A60" s="102" t="s">
        <v>89</v>
      </c>
      <c r="B60" s="103" t="s">
        <v>90</v>
      </c>
      <c r="C60" s="106">
        <v>15101</v>
      </c>
      <c r="D60" s="106">
        <v>5719</v>
      </c>
      <c r="E60" s="106">
        <v>20820</v>
      </c>
      <c r="F60" s="105"/>
    </row>
    <row r="61" spans="1:6" x14ac:dyDescent="0.2">
      <c r="A61" s="102" t="s">
        <v>105</v>
      </c>
      <c r="B61" s="103" t="s">
        <v>106</v>
      </c>
      <c r="C61" s="63">
        <v>5986</v>
      </c>
      <c r="D61" s="63">
        <v>1998</v>
      </c>
      <c r="E61" s="63">
        <v>7984</v>
      </c>
      <c r="F61" s="105"/>
    </row>
    <row r="62" spans="1:6" x14ac:dyDescent="0.2">
      <c r="A62" s="102" t="s">
        <v>38</v>
      </c>
      <c r="B62" s="103" t="s">
        <v>39</v>
      </c>
      <c r="C62" s="106">
        <v>11952</v>
      </c>
      <c r="D62" s="106">
        <v>3301</v>
      </c>
      <c r="E62" s="106">
        <v>15253</v>
      </c>
      <c r="F62" s="105"/>
    </row>
    <row r="63" spans="1:6" x14ac:dyDescent="0.2">
      <c r="A63" s="102" t="s">
        <v>107</v>
      </c>
      <c r="B63" s="103" t="s">
        <v>139</v>
      </c>
      <c r="C63" s="63">
        <v>4369</v>
      </c>
      <c r="D63" s="63">
        <v>2678</v>
      </c>
      <c r="E63" s="63">
        <v>7047</v>
      </c>
      <c r="F63" s="105"/>
    </row>
    <row r="65" spans="1:6" x14ac:dyDescent="0.2">
      <c r="A65" s="102" t="s">
        <v>116</v>
      </c>
      <c r="B65" s="103" t="s">
        <v>148</v>
      </c>
      <c r="C65" s="106">
        <v>81966</v>
      </c>
      <c r="D65" s="106">
        <v>1445</v>
      </c>
      <c r="E65" s="106">
        <v>83411</v>
      </c>
      <c r="F65" s="105"/>
    </row>
    <row r="67" spans="1:6" x14ac:dyDescent="0.2">
      <c r="B67" s="61" t="s">
        <v>10</v>
      </c>
      <c r="C67" s="107">
        <v>1794420</v>
      </c>
      <c r="D67" s="107">
        <v>503890</v>
      </c>
      <c r="E67" s="107">
        <v>2298310</v>
      </c>
      <c r="F67" s="105"/>
    </row>
    <row r="68" spans="1:6" x14ac:dyDescent="0.2">
      <c r="C68" s="105"/>
      <c r="D68" s="105"/>
      <c r="E68" s="105"/>
    </row>
    <row r="69" spans="1:6" ht="15" x14ac:dyDescent="0.25">
      <c r="A69" s="108" t="s">
        <v>155</v>
      </c>
      <c r="C69" s="105"/>
      <c r="D69" s="105"/>
      <c r="E69" s="105"/>
      <c r="F69" s="105"/>
    </row>
    <row r="71" spans="1:6" x14ac:dyDescent="0.2">
      <c r="A71" s="109" t="s">
        <v>124</v>
      </c>
      <c r="B71" s="110"/>
      <c r="C71" s="111" t="s">
        <v>13</v>
      </c>
      <c r="D71" s="112" t="s">
        <v>125</v>
      </c>
    </row>
    <row r="72" spans="1:6" x14ac:dyDescent="0.2">
      <c r="A72" s="109"/>
      <c r="B72" s="109"/>
      <c r="C72" s="111" t="s">
        <v>14</v>
      </c>
      <c r="D72" s="112" t="s">
        <v>126</v>
      </c>
    </row>
    <row r="73" spans="1:6" x14ac:dyDescent="0.2">
      <c r="A73" s="109"/>
      <c r="B73" s="109"/>
      <c r="C73" s="111" t="s">
        <v>116</v>
      </c>
      <c r="D73" s="112" t="s">
        <v>127</v>
      </c>
    </row>
    <row r="74" spans="1:6" x14ac:dyDescent="0.2">
      <c r="A74" s="110"/>
      <c r="B74" s="109"/>
      <c r="C74" s="110"/>
      <c r="D74" s="110"/>
    </row>
    <row r="75" spans="1:6" x14ac:dyDescent="0.2">
      <c r="A75" s="110"/>
      <c r="B75" s="110"/>
      <c r="C75" s="109" t="s">
        <v>149</v>
      </c>
      <c r="D75" s="111"/>
      <c r="E75" s="3"/>
      <c r="F75" s="9"/>
    </row>
    <row r="76" spans="1:6" x14ac:dyDescent="0.2">
      <c r="A76" s="110"/>
      <c r="B76" s="110"/>
      <c r="C76" s="110" t="s">
        <v>150</v>
      </c>
      <c r="D76" s="111"/>
      <c r="E76" s="3"/>
      <c r="F76" s="9"/>
    </row>
  </sheetData>
  <mergeCells count="4">
    <mergeCell ref="A1:F1"/>
    <mergeCell ref="A2:E2"/>
    <mergeCell ref="C3:E3"/>
    <mergeCell ref="A4:B4"/>
  </mergeCells>
  <printOptions horizontalCentered="1"/>
  <pageMargins left="0.7" right="0.7" top="0.75" bottom="0.75" header="0.3" footer="0.3"/>
  <pageSetup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opLeftCell="D1" zoomScale="82" zoomScaleNormal="82" workbookViewId="0">
      <selection activeCell="L67" sqref="L67"/>
    </sheetView>
  </sheetViews>
  <sheetFormatPr baseColWidth="10" defaultRowHeight="12.75" x14ac:dyDescent="0.2"/>
  <cols>
    <col min="1" max="1" width="21.42578125" style="1" hidden="1" customWidth="1"/>
    <col min="2" max="2" width="11.28515625" style="1" hidden="1" customWidth="1"/>
    <col min="3" max="3" width="0.140625" style="1" hidden="1" customWidth="1"/>
    <col min="4" max="4" width="7.28515625" style="1" customWidth="1"/>
    <col min="5" max="5" width="9.140625" style="1" customWidth="1"/>
    <col min="6" max="6" width="5.42578125" style="2" bestFit="1" customWidth="1"/>
    <col min="7" max="7" width="26.85546875" style="3" customWidth="1"/>
    <col min="8" max="8" width="10.140625" style="9" customWidth="1"/>
    <col min="9" max="9" width="9.5703125" style="9" customWidth="1"/>
    <col min="10" max="10" width="11.7109375" style="9" customWidth="1"/>
    <col min="11" max="11" width="15.7109375" style="1" customWidth="1"/>
    <col min="12" max="12" width="14.42578125" style="69" customWidth="1"/>
    <col min="13" max="16384" width="11.42578125" style="1"/>
  </cols>
  <sheetData>
    <row r="1" spans="4:11" ht="12.75" customHeight="1" x14ac:dyDescent="0.2">
      <c r="E1" s="167" t="s">
        <v>108</v>
      </c>
      <c r="F1" s="167"/>
      <c r="G1" s="167"/>
      <c r="H1" s="167"/>
      <c r="I1" s="167"/>
      <c r="J1" s="167"/>
      <c r="K1" s="167"/>
    </row>
    <row r="2" spans="4:11" ht="12.75" customHeight="1" x14ac:dyDescent="0.2">
      <c r="E2" s="167"/>
      <c r="F2" s="167"/>
      <c r="G2" s="167"/>
      <c r="H2" s="167"/>
      <c r="I2" s="167"/>
      <c r="J2" s="167"/>
      <c r="K2" s="167"/>
    </row>
    <row r="3" spans="4:11" ht="38.25" customHeight="1" x14ac:dyDescent="0.2">
      <c r="E3" s="166" t="s">
        <v>154</v>
      </c>
      <c r="F3" s="166"/>
      <c r="G3" s="166"/>
      <c r="H3" s="166"/>
      <c r="I3" s="166"/>
      <c r="J3" s="166"/>
      <c r="K3" s="166"/>
    </row>
    <row r="4" spans="4:11" ht="30.75" customHeight="1" thickBot="1" x14ac:dyDescent="0.25">
      <c r="F4" s="168" t="s">
        <v>12</v>
      </c>
      <c r="G4" s="168"/>
      <c r="H4" s="8" t="s">
        <v>13</v>
      </c>
      <c r="I4" s="8" t="s">
        <v>14</v>
      </c>
      <c r="J4" s="8" t="s">
        <v>10</v>
      </c>
    </row>
    <row r="5" spans="4:11" ht="28.5" customHeight="1" x14ac:dyDescent="0.2">
      <c r="D5" s="139" t="s">
        <v>111</v>
      </c>
      <c r="E5" s="151" t="s">
        <v>117</v>
      </c>
      <c r="F5" s="64" t="s">
        <v>16</v>
      </c>
      <c r="G5" s="37" t="s">
        <v>17</v>
      </c>
      <c r="H5" s="21">
        <v>20515</v>
      </c>
      <c r="I5" s="21">
        <v>11543</v>
      </c>
      <c r="J5" s="22">
        <v>32058</v>
      </c>
    </row>
    <row r="6" spans="4:11" ht="28.5" customHeight="1" x14ac:dyDescent="0.2">
      <c r="D6" s="140"/>
      <c r="E6" s="152"/>
      <c r="F6" s="65" t="s">
        <v>23</v>
      </c>
      <c r="G6" s="26" t="s">
        <v>24</v>
      </c>
      <c r="H6" s="14">
        <v>19276</v>
      </c>
      <c r="I6" s="14">
        <v>5132</v>
      </c>
      <c r="J6" s="23">
        <v>24408</v>
      </c>
    </row>
    <row r="7" spans="4:11" ht="28.5" customHeight="1" x14ac:dyDescent="0.2">
      <c r="D7" s="140"/>
      <c r="E7" s="152"/>
      <c r="F7" s="65" t="s">
        <v>38</v>
      </c>
      <c r="G7" s="26" t="s">
        <v>39</v>
      </c>
      <c r="H7" s="14">
        <v>11952</v>
      </c>
      <c r="I7" s="14">
        <v>3301</v>
      </c>
      <c r="J7" s="23">
        <v>15253</v>
      </c>
    </row>
    <row r="8" spans="4:11" ht="28.5" customHeight="1" x14ac:dyDescent="0.2">
      <c r="D8" s="140"/>
      <c r="E8" s="152"/>
      <c r="F8" s="65" t="s">
        <v>20</v>
      </c>
      <c r="G8" s="26" t="s">
        <v>21</v>
      </c>
      <c r="H8" s="14">
        <v>8533</v>
      </c>
      <c r="I8" s="14">
        <v>1594</v>
      </c>
      <c r="J8" s="23">
        <v>10127</v>
      </c>
    </row>
    <row r="9" spans="4:11" ht="28.5" customHeight="1" thickBot="1" x14ac:dyDescent="0.25">
      <c r="D9" s="140"/>
      <c r="E9" s="153"/>
      <c r="F9" s="66" t="s">
        <v>29</v>
      </c>
      <c r="G9" s="38" t="s">
        <v>30</v>
      </c>
      <c r="H9" s="24">
        <v>4642</v>
      </c>
      <c r="I9" s="24">
        <v>4130</v>
      </c>
      <c r="J9" s="25">
        <v>8772</v>
      </c>
      <c r="K9" s="6">
        <f>SUM(J5:J9)</f>
        <v>90618</v>
      </c>
    </row>
    <row r="10" spans="4:11" ht="28.5" customHeight="1" x14ac:dyDescent="0.2">
      <c r="D10" s="140"/>
      <c r="E10" s="154" t="s">
        <v>123</v>
      </c>
      <c r="F10" s="39" t="s">
        <v>4</v>
      </c>
      <c r="G10" s="40" t="s">
        <v>22</v>
      </c>
      <c r="H10" s="21">
        <v>456464</v>
      </c>
      <c r="I10" s="21">
        <v>45688</v>
      </c>
      <c r="J10" s="22">
        <v>502152</v>
      </c>
    </row>
    <row r="11" spans="4:11" ht="28.5" customHeight="1" x14ac:dyDescent="0.2">
      <c r="D11" s="140"/>
      <c r="E11" s="155"/>
      <c r="F11" s="27" t="s">
        <v>9</v>
      </c>
      <c r="G11" s="28" t="s">
        <v>35</v>
      </c>
      <c r="H11" s="14">
        <v>61318</v>
      </c>
      <c r="I11" s="14">
        <v>17090</v>
      </c>
      <c r="J11" s="23">
        <v>78408</v>
      </c>
    </row>
    <row r="12" spans="4:11" ht="28.5" customHeight="1" x14ac:dyDescent="0.2">
      <c r="D12" s="140"/>
      <c r="E12" s="155"/>
      <c r="F12" s="27" t="s">
        <v>31</v>
      </c>
      <c r="G12" s="28" t="s">
        <v>32</v>
      </c>
      <c r="H12" s="14">
        <v>35722</v>
      </c>
      <c r="I12" s="14">
        <v>31222</v>
      </c>
      <c r="J12" s="23">
        <v>66944</v>
      </c>
    </row>
    <row r="13" spans="4:11" ht="28.5" customHeight="1" x14ac:dyDescent="0.2">
      <c r="D13" s="140"/>
      <c r="E13" s="155"/>
      <c r="F13" s="27" t="s">
        <v>36</v>
      </c>
      <c r="G13" s="28" t="s">
        <v>37</v>
      </c>
      <c r="H13" s="14">
        <v>21919</v>
      </c>
      <c r="I13" s="14">
        <v>3978</v>
      </c>
      <c r="J13" s="23">
        <v>25897</v>
      </c>
    </row>
    <row r="14" spans="4:11" ht="28.5" customHeight="1" x14ac:dyDescent="0.2">
      <c r="D14" s="140"/>
      <c r="E14" s="155"/>
      <c r="F14" s="27" t="s">
        <v>27</v>
      </c>
      <c r="G14" s="28" t="s">
        <v>28</v>
      </c>
      <c r="H14" s="14">
        <v>11112</v>
      </c>
      <c r="I14" s="14">
        <v>17120</v>
      </c>
      <c r="J14" s="23">
        <v>28232</v>
      </c>
    </row>
    <row r="15" spans="4:11" ht="28.5" customHeight="1" x14ac:dyDescent="0.2">
      <c r="D15" s="140"/>
      <c r="E15" s="155"/>
      <c r="F15" s="27" t="s">
        <v>18</v>
      </c>
      <c r="G15" s="28" t="s">
        <v>19</v>
      </c>
      <c r="H15" s="14">
        <v>1815</v>
      </c>
      <c r="I15" s="14">
        <v>32703</v>
      </c>
      <c r="J15" s="23">
        <v>34518</v>
      </c>
    </row>
    <row r="16" spans="4:11" ht="28.5" customHeight="1" x14ac:dyDescent="0.2">
      <c r="D16" s="140"/>
      <c r="E16" s="155"/>
      <c r="F16" s="27" t="s">
        <v>33</v>
      </c>
      <c r="G16" s="28" t="s">
        <v>34</v>
      </c>
      <c r="H16" s="14">
        <v>13278</v>
      </c>
      <c r="I16" s="14">
        <v>4754</v>
      </c>
      <c r="J16" s="23">
        <v>18032</v>
      </c>
    </row>
    <row r="17" spans="4:12" ht="28.5" customHeight="1" thickBot="1" x14ac:dyDescent="0.25">
      <c r="D17" s="141"/>
      <c r="E17" s="156"/>
      <c r="F17" s="41" t="s">
        <v>25</v>
      </c>
      <c r="G17" s="42" t="s">
        <v>26</v>
      </c>
      <c r="H17" s="24">
        <v>1249</v>
      </c>
      <c r="I17" s="24">
        <v>5019</v>
      </c>
      <c r="J17" s="25">
        <v>6268</v>
      </c>
      <c r="K17" s="68">
        <f>SUM(J10:J17)</f>
        <v>760451</v>
      </c>
      <c r="L17" s="70">
        <f>K9+K17</f>
        <v>851069</v>
      </c>
    </row>
    <row r="18" spans="4:12" ht="28.5" customHeight="1" x14ac:dyDescent="0.2">
      <c r="D18" s="139" t="s">
        <v>112</v>
      </c>
      <c r="E18" s="160" t="s">
        <v>152</v>
      </c>
      <c r="F18" s="43" t="s">
        <v>5</v>
      </c>
      <c r="G18" s="44" t="s">
        <v>48</v>
      </c>
      <c r="H18" s="21">
        <v>132896</v>
      </c>
      <c r="I18" s="21">
        <v>2733</v>
      </c>
      <c r="J18" s="22">
        <v>135629</v>
      </c>
    </row>
    <row r="19" spans="4:12" ht="28.5" customHeight="1" x14ac:dyDescent="0.2">
      <c r="D19" s="140"/>
      <c r="E19" s="161"/>
      <c r="F19" s="29" t="s">
        <v>41</v>
      </c>
      <c r="G19" s="30" t="s">
        <v>142</v>
      </c>
      <c r="H19" s="14">
        <v>25422</v>
      </c>
      <c r="I19" s="14">
        <v>21019</v>
      </c>
      <c r="J19" s="23">
        <v>46441</v>
      </c>
    </row>
    <row r="20" spans="4:12" ht="28.5" customHeight="1" x14ac:dyDescent="0.2">
      <c r="D20" s="140"/>
      <c r="E20" s="161"/>
      <c r="F20" s="29" t="s">
        <v>51</v>
      </c>
      <c r="G20" s="30" t="s">
        <v>52</v>
      </c>
      <c r="H20" s="14">
        <v>13567</v>
      </c>
      <c r="I20" s="14">
        <v>5376</v>
      </c>
      <c r="J20" s="23">
        <v>18943</v>
      </c>
    </row>
    <row r="21" spans="4:12" ht="28.5" customHeight="1" x14ac:dyDescent="0.2">
      <c r="D21" s="140"/>
      <c r="E21" s="161"/>
      <c r="F21" s="29" t="s">
        <v>46</v>
      </c>
      <c r="G21" s="30" t="s">
        <v>47</v>
      </c>
      <c r="H21" s="14">
        <v>6649</v>
      </c>
      <c r="I21" s="14">
        <v>3014</v>
      </c>
      <c r="J21" s="23">
        <v>9663</v>
      </c>
    </row>
    <row r="22" spans="4:12" ht="28.5" customHeight="1" x14ac:dyDescent="0.2">
      <c r="D22" s="140"/>
      <c r="E22" s="161"/>
      <c r="F22" s="29" t="s">
        <v>44</v>
      </c>
      <c r="G22" s="30" t="s">
        <v>45</v>
      </c>
      <c r="H22" s="63">
        <v>3768</v>
      </c>
      <c r="I22" s="63">
        <v>3001</v>
      </c>
      <c r="J22" s="63">
        <v>6769</v>
      </c>
    </row>
    <row r="23" spans="4:12" ht="28.5" customHeight="1" thickBot="1" x14ac:dyDescent="0.25">
      <c r="D23" s="140"/>
      <c r="E23" s="162"/>
      <c r="F23" s="45" t="s">
        <v>49</v>
      </c>
      <c r="G23" s="46" t="s">
        <v>50</v>
      </c>
      <c r="H23" s="24">
        <v>5136</v>
      </c>
      <c r="I23" s="24">
        <v>2349</v>
      </c>
      <c r="J23" s="25">
        <v>7485</v>
      </c>
      <c r="K23" s="6">
        <f>SUM(J18:J23)</f>
        <v>224930</v>
      </c>
    </row>
    <row r="24" spans="4:12" ht="28.5" customHeight="1" x14ac:dyDescent="0.2">
      <c r="D24" s="140"/>
      <c r="E24" s="163" t="s">
        <v>118</v>
      </c>
      <c r="F24" s="47" t="s">
        <v>1</v>
      </c>
      <c r="G24" s="48" t="s">
        <v>43</v>
      </c>
      <c r="H24" s="14">
        <v>25287</v>
      </c>
      <c r="I24" s="14">
        <v>9654</v>
      </c>
      <c r="J24" s="23">
        <v>34941</v>
      </c>
    </row>
    <row r="25" spans="4:12" ht="28.5" customHeight="1" x14ac:dyDescent="0.2">
      <c r="D25" s="140"/>
      <c r="E25" s="164"/>
      <c r="F25" s="31" t="s">
        <v>53</v>
      </c>
      <c r="G25" s="32" t="s">
        <v>129</v>
      </c>
      <c r="H25" s="14">
        <v>14429</v>
      </c>
      <c r="I25" s="14">
        <v>4708</v>
      </c>
      <c r="J25" s="23">
        <v>19137</v>
      </c>
    </row>
    <row r="26" spans="4:12" ht="28.5" customHeight="1" thickBot="1" x14ac:dyDescent="0.25">
      <c r="D26" s="141"/>
      <c r="E26" s="165"/>
      <c r="F26" s="49" t="s">
        <v>42</v>
      </c>
      <c r="G26" s="50" t="s">
        <v>128</v>
      </c>
      <c r="H26" s="24">
        <v>19388</v>
      </c>
      <c r="I26" s="24">
        <v>2026</v>
      </c>
      <c r="J26" s="25">
        <v>21414</v>
      </c>
      <c r="K26" s="68">
        <f>SUM(J24:J26)</f>
        <v>75492</v>
      </c>
      <c r="L26" s="70">
        <f>K23+K26</f>
        <v>300422</v>
      </c>
    </row>
    <row r="27" spans="4:12" ht="28.5" customHeight="1" x14ac:dyDescent="0.2">
      <c r="D27" s="139" t="s">
        <v>113</v>
      </c>
      <c r="E27" s="142" t="s">
        <v>119</v>
      </c>
      <c r="F27" s="80" t="s">
        <v>8</v>
      </c>
      <c r="G27" s="81" t="s">
        <v>73</v>
      </c>
      <c r="H27" s="21">
        <v>62281</v>
      </c>
      <c r="I27" s="21">
        <v>4865</v>
      </c>
      <c r="J27" s="22">
        <v>67146</v>
      </c>
    </row>
    <row r="28" spans="4:12" ht="28.5" customHeight="1" x14ac:dyDescent="0.2">
      <c r="D28" s="140"/>
      <c r="E28" s="143"/>
      <c r="F28" s="82" t="s">
        <v>3</v>
      </c>
      <c r="G28" s="83" t="s">
        <v>63</v>
      </c>
      <c r="H28" s="14">
        <v>25306</v>
      </c>
      <c r="I28" s="14">
        <v>13026</v>
      </c>
      <c r="J28" s="23">
        <v>38332</v>
      </c>
    </row>
    <row r="29" spans="4:12" ht="28.5" customHeight="1" x14ac:dyDescent="0.2">
      <c r="D29" s="140"/>
      <c r="E29" s="143"/>
      <c r="F29" s="82" t="s">
        <v>64</v>
      </c>
      <c r="G29" s="83" t="s">
        <v>65</v>
      </c>
      <c r="H29" s="14">
        <v>14115</v>
      </c>
      <c r="I29" s="14">
        <v>13278</v>
      </c>
      <c r="J29" s="23">
        <v>27393</v>
      </c>
    </row>
    <row r="30" spans="4:12" ht="28.5" customHeight="1" x14ac:dyDescent="0.2">
      <c r="D30" s="140"/>
      <c r="E30" s="143"/>
      <c r="F30" s="82" t="s">
        <v>70</v>
      </c>
      <c r="G30" s="83" t="s">
        <v>71</v>
      </c>
      <c r="H30" s="14">
        <v>9329</v>
      </c>
      <c r="I30" s="14">
        <v>4855</v>
      </c>
      <c r="J30" s="23">
        <v>14184</v>
      </c>
    </row>
    <row r="31" spans="4:12" ht="28.5" customHeight="1" x14ac:dyDescent="0.2">
      <c r="D31" s="140"/>
      <c r="E31" s="143"/>
      <c r="F31" s="82" t="s">
        <v>68</v>
      </c>
      <c r="G31" s="83" t="s">
        <v>69</v>
      </c>
      <c r="H31" s="14">
        <v>2409</v>
      </c>
      <c r="I31" s="14">
        <v>3172</v>
      </c>
      <c r="J31" s="23">
        <v>5581</v>
      </c>
    </row>
    <row r="32" spans="4:12" ht="28.5" customHeight="1" thickBot="1" x14ac:dyDescent="0.25">
      <c r="D32" s="140"/>
      <c r="E32" s="144"/>
      <c r="F32" s="84" t="s">
        <v>109</v>
      </c>
      <c r="G32" s="85" t="s">
        <v>110</v>
      </c>
      <c r="H32" s="24">
        <v>259</v>
      </c>
      <c r="I32" s="24">
        <v>3824</v>
      </c>
      <c r="J32" s="25">
        <v>4083</v>
      </c>
      <c r="K32" s="6">
        <f>SUM(J27:J32)</f>
        <v>156719</v>
      </c>
    </row>
    <row r="33" spans="4:12" ht="28.5" customHeight="1" x14ac:dyDescent="0.2">
      <c r="D33" s="140"/>
      <c r="E33" s="145" t="s">
        <v>122</v>
      </c>
      <c r="F33" s="86" t="s">
        <v>58</v>
      </c>
      <c r="G33" s="87" t="s">
        <v>131</v>
      </c>
      <c r="H33" s="21">
        <v>23940</v>
      </c>
      <c r="I33" s="21">
        <v>20100</v>
      </c>
      <c r="J33" s="22">
        <v>44040</v>
      </c>
    </row>
    <row r="34" spans="4:12" ht="28.5" customHeight="1" x14ac:dyDescent="0.2">
      <c r="D34" s="140"/>
      <c r="E34" s="146"/>
      <c r="F34" s="88" t="s">
        <v>7</v>
      </c>
      <c r="G34" s="89" t="s">
        <v>133</v>
      </c>
      <c r="H34" s="14">
        <v>51078</v>
      </c>
      <c r="I34" s="14">
        <v>737</v>
      </c>
      <c r="J34" s="23">
        <v>51815</v>
      </c>
    </row>
    <row r="35" spans="4:12" ht="28.5" customHeight="1" x14ac:dyDescent="0.2">
      <c r="D35" s="140"/>
      <c r="E35" s="146"/>
      <c r="F35" s="88" t="s">
        <v>72</v>
      </c>
      <c r="G35" s="89" t="s">
        <v>132</v>
      </c>
      <c r="H35" s="14">
        <v>33739</v>
      </c>
      <c r="I35" s="14">
        <v>8745</v>
      </c>
      <c r="J35" s="23">
        <v>42484</v>
      </c>
    </row>
    <row r="36" spans="4:12" ht="28.5" customHeight="1" x14ac:dyDescent="0.2">
      <c r="D36" s="140"/>
      <c r="E36" s="146"/>
      <c r="F36" s="88" t="s">
        <v>59</v>
      </c>
      <c r="G36" s="89" t="s">
        <v>60</v>
      </c>
      <c r="H36" s="14">
        <v>9110</v>
      </c>
      <c r="I36" s="14">
        <v>8752</v>
      </c>
      <c r="J36" s="23">
        <v>17862</v>
      </c>
    </row>
    <row r="37" spans="4:12" ht="28.5" customHeight="1" x14ac:dyDescent="0.2">
      <c r="D37" s="140"/>
      <c r="E37" s="146"/>
      <c r="F37" s="88" t="s">
        <v>66</v>
      </c>
      <c r="G37" s="89" t="s">
        <v>67</v>
      </c>
      <c r="H37" s="14">
        <v>6759</v>
      </c>
      <c r="I37" s="14">
        <v>9932</v>
      </c>
      <c r="J37" s="23">
        <v>16691</v>
      </c>
    </row>
    <row r="38" spans="4:12" ht="28.5" customHeight="1" x14ac:dyDescent="0.2">
      <c r="D38" s="140"/>
      <c r="E38" s="146"/>
      <c r="F38" s="88" t="s">
        <v>55</v>
      </c>
      <c r="G38" s="89" t="s">
        <v>130</v>
      </c>
      <c r="H38" s="14">
        <v>5940</v>
      </c>
      <c r="I38" s="14">
        <v>9797</v>
      </c>
      <c r="J38" s="23">
        <v>15737</v>
      </c>
    </row>
    <row r="39" spans="4:12" ht="28.5" customHeight="1" x14ac:dyDescent="0.2">
      <c r="D39" s="140"/>
      <c r="E39" s="146"/>
      <c r="F39" s="88" t="s">
        <v>56</v>
      </c>
      <c r="G39" s="89" t="s">
        <v>57</v>
      </c>
      <c r="H39" s="14">
        <v>7620</v>
      </c>
      <c r="I39" s="14">
        <v>3156</v>
      </c>
      <c r="J39" s="23">
        <v>10776</v>
      </c>
    </row>
    <row r="40" spans="4:12" ht="28.5" customHeight="1" thickBot="1" x14ac:dyDescent="0.25">
      <c r="D40" s="141"/>
      <c r="E40" s="147"/>
      <c r="F40" s="90" t="s">
        <v>61</v>
      </c>
      <c r="G40" s="91" t="s">
        <v>62</v>
      </c>
      <c r="H40" s="24">
        <v>731</v>
      </c>
      <c r="I40" s="24">
        <v>4072</v>
      </c>
      <c r="J40" s="25">
        <v>4803</v>
      </c>
      <c r="K40" s="68">
        <f>SUM(J33:J40)</f>
        <v>204208</v>
      </c>
      <c r="L40" s="70">
        <f>K32+K40</f>
        <v>360927</v>
      </c>
    </row>
    <row r="41" spans="4:12" ht="28.5" customHeight="1" x14ac:dyDescent="0.2">
      <c r="D41" s="139" t="s">
        <v>114</v>
      </c>
      <c r="E41" s="154" t="s">
        <v>120</v>
      </c>
      <c r="F41" s="39" t="s">
        <v>75</v>
      </c>
      <c r="G41" s="40" t="s">
        <v>134</v>
      </c>
      <c r="H41" s="21">
        <v>4880</v>
      </c>
      <c r="I41" s="21">
        <v>31772</v>
      </c>
      <c r="J41" s="22">
        <v>36652</v>
      </c>
    </row>
    <row r="42" spans="4:12" ht="28.5" customHeight="1" x14ac:dyDescent="0.2">
      <c r="D42" s="140"/>
      <c r="E42" s="155"/>
      <c r="F42" s="27" t="s">
        <v>84</v>
      </c>
      <c r="G42" s="28" t="s">
        <v>85</v>
      </c>
      <c r="H42" s="14">
        <v>32258</v>
      </c>
      <c r="I42" s="14">
        <v>11355</v>
      </c>
      <c r="J42" s="23">
        <v>43613</v>
      </c>
    </row>
    <row r="43" spans="4:12" ht="28.5" customHeight="1" x14ac:dyDescent="0.2">
      <c r="D43" s="140"/>
      <c r="E43" s="155"/>
      <c r="F43" s="27" t="s">
        <v>89</v>
      </c>
      <c r="G43" s="28" t="s">
        <v>90</v>
      </c>
      <c r="H43" s="14">
        <v>15101</v>
      </c>
      <c r="I43" s="14">
        <v>5719</v>
      </c>
      <c r="J43" s="23">
        <v>20820</v>
      </c>
    </row>
    <row r="44" spans="4:12" ht="28.5" customHeight="1" x14ac:dyDescent="0.2">
      <c r="D44" s="140"/>
      <c r="E44" s="155"/>
      <c r="F44" s="27" t="s">
        <v>88</v>
      </c>
      <c r="G44" s="28" t="s">
        <v>137</v>
      </c>
      <c r="H44" s="14">
        <v>13064</v>
      </c>
      <c r="I44" s="14">
        <v>6500</v>
      </c>
      <c r="J44" s="23">
        <v>19564</v>
      </c>
    </row>
    <row r="45" spans="4:12" ht="28.5" customHeight="1" x14ac:dyDescent="0.2">
      <c r="D45" s="140"/>
      <c r="E45" s="155"/>
      <c r="F45" s="27" t="s">
        <v>87</v>
      </c>
      <c r="G45" s="28" t="s">
        <v>136</v>
      </c>
      <c r="H45" s="14">
        <v>5452</v>
      </c>
      <c r="I45" s="14">
        <v>4855</v>
      </c>
      <c r="J45" s="23">
        <v>10307</v>
      </c>
    </row>
    <row r="46" spans="4:12" ht="28.5" customHeight="1" x14ac:dyDescent="0.2">
      <c r="D46" s="140"/>
      <c r="E46" s="155"/>
      <c r="F46" s="27" t="s">
        <v>86</v>
      </c>
      <c r="G46" s="28" t="s">
        <v>135</v>
      </c>
      <c r="H46" s="14">
        <v>2777</v>
      </c>
      <c r="I46" s="14">
        <v>2674</v>
      </c>
      <c r="J46" s="23">
        <v>5451</v>
      </c>
    </row>
    <row r="47" spans="4:12" ht="28.5" customHeight="1" x14ac:dyDescent="0.2">
      <c r="D47" s="140"/>
      <c r="E47" s="155"/>
      <c r="F47" s="27" t="s">
        <v>76</v>
      </c>
      <c r="G47" s="28" t="s">
        <v>77</v>
      </c>
      <c r="H47" s="14">
        <v>3012</v>
      </c>
      <c r="I47" s="14">
        <v>2721</v>
      </c>
      <c r="J47" s="23">
        <v>5733</v>
      </c>
    </row>
    <row r="48" spans="4:12" ht="28.5" customHeight="1" x14ac:dyDescent="0.2">
      <c r="D48" s="140"/>
      <c r="E48" s="155"/>
      <c r="F48" s="27" t="s">
        <v>140</v>
      </c>
      <c r="G48" s="28" t="s">
        <v>141</v>
      </c>
      <c r="H48" s="14">
        <v>314</v>
      </c>
      <c r="I48" s="14">
        <v>472</v>
      </c>
      <c r="J48" s="23">
        <v>786</v>
      </c>
      <c r="K48" s="79"/>
      <c r="L48" s="4"/>
    </row>
    <row r="49" spans="4:13" ht="28.5" customHeight="1" thickBot="1" x14ac:dyDescent="0.25">
      <c r="D49" s="140"/>
      <c r="E49" s="156"/>
      <c r="F49" s="41" t="s">
        <v>81</v>
      </c>
      <c r="G49" s="42" t="s">
        <v>144</v>
      </c>
      <c r="H49" s="24">
        <v>79</v>
      </c>
      <c r="I49" s="24">
        <v>846</v>
      </c>
      <c r="J49" s="25">
        <v>925</v>
      </c>
      <c r="K49" s="6">
        <f>SUM(J41:J49)</f>
        <v>143851</v>
      </c>
    </row>
    <row r="50" spans="4:13" ht="28.5" customHeight="1" x14ac:dyDescent="0.2">
      <c r="D50" s="140"/>
      <c r="E50" s="157" t="s">
        <v>121</v>
      </c>
      <c r="F50" s="51" t="s">
        <v>0</v>
      </c>
      <c r="G50" s="52" t="s">
        <v>80</v>
      </c>
      <c r="H50" s="21">
        <v>175869</v>
      </c>
      <c r="I50" s="21">
        <v>7459</v>
      </c>
      <c r="J50" s="22">
        <v>183328</v>
      </c>
    </row>
    <row r="51" spans="4:13" ht="28.5" customHeight="1" x14ac:dyDescent="0.2">
      <c r="D51" s="140"/>
      <c r="E51" s="158"/>
      <c r="F51" s="33" t="s">
        <v>82</v>
      </c>
      <c r="G51" s="34" t="s">
        <v>83</v>
      </c>
      <c r="H51" s="14">
        <v>6948</v>
      </c>
      <c r="I51" s="14">
        <v>9276</v>
      </c>
      <c r="J51" s="23">
        <v>16224</v>
      </c>
    </row>
    <row r="52" spans="4:13" ht="28.5" customHeight="1" thickBot="1" x14ac:dyDescent="0.25">
      <c r="D52" s="141"/>
      <c r="E52" s="159"/>
      <c r="F52" s="53" t="s">
        <v>78</v>
      </c>
      <c r="G52" s="54" t="s">
        <v>79</v>
      </c>
      <c r="H52" s="24">
        <v>3601</v>
      </c>
      <c r="I52" s="24">
        <v>2013</v>
      </c>
      <c r="J52" s="25">
        <v>5614</v>
      </c>
      <c r="K52" s="68">
        <f>SUM(J50:J52)</f>
        <v>205166</v>
      </c>
      <c r="L52" s="70">
        <f>K49+K52</f>
        <v>349017</v>
      </c>
    </row>
    <row r="53" spans="4:13" ht="28.5" customHeight="1" x14ac:dyDescent="0.2">
      <c r="D53" s="139" t="s">
        <v>115</v>
      </c>
      <c r="E53" s="148" t="s">
        <v>151</v>
      </c>
      <c r="F53" s="55" t="s">
        <v>2</v>
      </c>
      <c r="G53" s="56" t="s">
        <v>96</v>
      </c>
      <c r="H53" s="21">
        <v>136049</v>
      </c>
      <c r="I53" s="21">
        <v>28612</v>
      </c>
      <c r="J53" s="22">
        <v>164661</v>
      </c>
    </row>
    <row r="54" spans="4:13" ht="28.5" customHeight="1" x14ac:dyDescent="0.2">
      <c r="D54" s="140"/>
      <c r="E54" s="149"/>
      <c r="F54" s="35" t="s">
        <v>6</v>
      </c>
      <c r="G54" s="36" t="s">
        <v>99</v>
      </c>
      <c r="H54" s="14">
        <v>50948</v>
      </c>
      <c r="I54" s="14">
        <v>4815</v>
      </c>
      <c r="J54" s="23">
        <v>55763</v>
      </c>
    </row>
    <row r="55" spans="4:13" ht="28.5" customHeight="1" x14ac:dyDescent="0.2">
      <c r="D55" s="140"/>
      <c r="E55" s="149"/>
      <c r="F55" s="35" t="s">
        <v>93</v>
      </c>
      <c r="G55" s="36" t="s">
        <v>143</v>
      </c>
      <c r="H55" s="14">
        <v>34573</v>
      </c>
      <c r="I55" s="14">
        <v>3075</v>
      </c>
      <c r="J55" s="23">
        <v>37648</v>
      </c>
    </row>
    <row r="56" spans="4:13" ht="28.5" customHeight="1" x14ac:dyDescent="0.2">
      <c r="D56" s="140"/>
      <c r="E56" s="149"/>
      <c r="F56" s="35" t="s">
        <v>100</v>
      </c>
      <c r="G56" s="36" t="s">
        <v>138</v>
      </c>
      <c r="H56" s="14">
        <v>17809</v>
      </c>
      <c r="I56" s="14">
        <v>4556</v>
      </c>
      <c r="J56" s="23">
        <v>22365</v>
      </c>
    </row>
    <row r="57" spans="4:13" ht="28.5" customHeight="1" x14ac:dyDescent="0.2">
      <c r="D57" s="140"/>
      <c r="E57" s="149"/>
      <c r="F57" s="35" t="s">
        <v>97</v>
      </c>
      <c r="G57" s="36" t="s">
        <v>98</v>
      </c>
      <c r="H57" s="14">
        <v>11126</v>
      </c>
      <c r="I57" s="14">
        <v>9058</v>
      </c>
      <c r="J57" s="23">
        <v>20184</v>
      </c>
    </row>
    <row r="58" spans="4:13" ht="28.5" customHeight="1" x14ac:dyDescent="0.2">
      <c r="D58" s="140"/>
      <c r="E58" s="149"/>
      <c r="F58" s="35" t="s">
        <v>92</v>
      </c>
      <c r="G58" s="36" t="s">
        <v>145</v>
      </c>
      <c r="H58" s="14">
        <v>13516</v>
      </c>
      <c r="I58" s="14">
        <v>3517</v>
      </c>
      <c r="J58" s="23">
        <v>17033</v>
      </c>
    </row>
    <row r="59" spans="4:13" ht="28.5" customHeight="1" x14ac:dyDescent="0.2">
      <c r="D59" s="140"/>
      <c r="E59" s="149"/>
      <c r="F59" s="35" t="s">
        <v>105</v>
      </c>
      <c r="G59" s="36" t="s">
        <v>106</v>
      </c>
      <c r="H59" s="14">
        <v>5986</v>
      </c>
      <c r="I59" s="14">
        <v>1998</v>
      </c>
      <c r="J59" s="23">
        <v>7984</v>
      </c>
    </row>
    <row r="60" spans="4:13" ht="28.5" customHeight="1" x14ac:dyDescent="0.2">
      <c r="D60" s="140"/>
      <c r="E60" s="149"/>
      <c r="F60" s="35" t="s">
        <v>107</v>
      </c>
      <c r="G60" s="36" t="s">
        <v>139</v>
      </c>
      <c r="H60" s="14">
        <v>4369</v>
      </c>
      <c r="I60" s="14">
        <v>2678</v>
      </c>
      <c r="J60" s="23">
        <v>7047</v>
      </c>
    </row>
    <row r="61" spans="4:13" ht="28.5" customHeight="1" x14ac:dyDescent="0.2">
      <c r="D61" s="140"/>
      <c r="E61" s="149"/>
      <c r="F61" s="35" t="s">
        <v>101</v>
      </c>
      <c r="G61" s="36" t="s">
        <v>102</v>
      </c>
      <c r="H61" s="14">
        <v>2776</v>
      </c>
      <c r="I61" s="14">
        <v>4216</v>
      </c>
      <c r="J61" s="23">
        <v>6992</v>
      </c>
    </row>
    <row r="62" spans="4:13" ht="28.5" customHeight="1" x14ac:dyDescent="0.2">
      <c r="D62" s="140"/>
      <c r="E62" s="149"/>
      <c r="F62" s="35" t="s">
        <v>94</v>
      </c>
      <c r="G62" s="36" t="s">
        <v>95</v>
      </c>
      <c r="H62" s="14">
        <v>3299</v>
      </c>
      <c r="I62" s="14">
        <v>4239</v>
      </c>
      <c r="J62" s="23">
        <v>7538</v>
      </c>
    </row>
    <row r="63" spans="4:13" ht="28.5" customHeight="1" thickBot="1" x14ac:dyDescent="0.25">
      <c r="D63" s="141"/>
      <c r="E63" s="150"/>
      <c r="F63" s="57" t="s">
        <v>103</v>
      </c>
      <c r="G63" s="58" t="s">
        <v>104</v>
      </c>
      <c r="H63" s="24">
        <v>1695</v>
      </c>
      <c r="I63" s="24">
        <v>4554</v>
      </c>
      <c r="J63" s="25">
        <v>6249</v>
      </c>
      <c r="K63" s="68">
        <f>SUM(J53:J63)</f>
        <v>353464</v>
      </c>
      <c r="L63" s="70">
        <f>K63</f>
        <v>353464</v>
      </c>
    </row>
    <row r="64" spans="4:13" ht="28.5" customHeight="1" thickBot="1" x14ac:dyDescent="0.25">
      <c r="M64"/>
    </row>
    <row r="65" spans="4:12" ht="28.5" customHeight="1" thickBot="1" x14ac:dyDescent="0.25">
      <c r="F65" s="92" t="s">
        <v>116</v>
      </c>
      <c r="G65" s="93" t="s">
        <v>84</v>
      </c>
      <c r="H65" s="94">
        <v>81966</v>
      </c>
      <c r="I65" s="94">
        <v>1445</v>
      </c>
      <c r="J65" s="95">
        <v>83411</v>
      </c>
    </row>
    <row r="66" spans="4:12" s="59" customFormat="1" ht="28.5" customHeight="1" thickBot="1" x14ac:dyDescent="0.25">
      <c r="F66" s="60"/>
      <c r="G66" s="61"/>
      <c r="H66" s="100"/>
      <c r="I66" s="100"/>
      <c r="J66" s="100"/>
      <c r="L66" s="71"/>
    </row>
    <row r="67" spans="4:12" ht="28.5" customHeight="1" thickBot="1" x14ac:dyDescent="0.25">
      <c r="G67" s="3" t="s">
        <v>10</v>
      </c>
      <c r="K67" s="67"/>
      <c r="L67" s="11">
        <f>J65+L63+L52+L40+L26+L17</f>
        <v>2298310</v>
      </c>
    </row>
    <row r="68" spans="4:12" x14ac:dyDescent="0.2">
      <c r="K68" s="7"/>
    </row>
    <row r="69" spans="4:12" x14ac:dyDescent="0.2">
      <c r="D69" s="1" t="s">
        <v>124</v>
      </c>
      <c r="F69" s="2" t="s">
        <v>13</v>
      </c>
      <c r="G69" s="72" t="s">
        <v>125</v>
      </c>
    </row>
    <row r="70" spans="4:12" x14ac:dyDescent="0.2">
      <c r="F70" s="2" t="s">
        <v>14</v>
      </c>
      <c r="G70" s="72" t="s">
        <v>126</v>
      </c>
      <c r="H70" s="10"/>
      <c r="I70" s="10"/>
      <c r="J70" s="10"/>
      <c r="K70" s="4"/>
    </row>
    <row r="71" spans="4:12" x14ac:dyDescent="0.2">
      <c r="F71" s="2" t="s">
        <v>116</v>
      </c>
      <c r="G71" s="72" t="s">
        <v>127</v>
      </c>
      <c r="K71" s="4"/>
    </row>
    <row r="72" spans="4:12" x14ac:dyDescent="0.2">
      <c r="K72" s="4"/>
    </row>
    <row r="73" spans="4:12" x14ac:dyDescent="0.2">
      <c r="K73" s="4"/>
    </row>
    <row r="74" spans="4:12" x14ac:dyDescent="0.2">
      <c r="K74" s="4"/>
    </row>
    <row r="75" spans="4:12" x14ac:dyDescent="0.2">
      <c r="K75" s="4"/>
    </row>
    <row r="76" spans="4:12" x14ac:dyDescent="0.2">
      <c r="K76" s="4"/>
    </row>
    <row r="77" spans="4:12" x14ac:dyDescent="0.2">
      <c r="K77" s="4"/>
    </row>
  </sheetData>
  <mergeCells count="17">
    <mergeCell ref="E3:K3"/>
    <mergeCell ref="E1:K2"/>
    <mergeCell ref="D41:D52"/>
    <mergeCell ref="F4:G4"/>
    <mergeCell ref="D53:D63"/>
    <mergeCell ref="E27:E32"/>
    <mergeCell ref="E33:E40"/>
    <mergeCell ref="D5:D17"/>
    <mergeCell ref="D18:D26"/>
    <mergeCell ref="D27:D40"/>
    <mergeCell ref="E53:E63"/>
    <mergeCell ref="E5:E9"/>
    <mergeCell ref="E10:E17"/>
    <mergeCell ref="E41:E49"/>
    <mergeCell ref="E50:E52"/>
    <mergeCell ref="E18:E23"/>
    <mergeCell ref="E24:E26"/>
  </mergeCells>
  <phoneticPr fontId="0" type="noConversion"/>
  <printOptions horizontalCentered="1" verticalCentered="1"/>
  <pageMargins left="0.75" right="0.43307086614173201" top="0.23622047244094499" bottom="1" header="0" footer="0"/>
  <pageSetup scale="3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opLeftCell="C1" zoomScale="95" zoomScaleNormal="95" workbookViewId="0">
      <selection activeCell="G56" sqref="G56:I66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3.7109375" style="3" customWidth="1"/>
    <col min="7" max="7" width="8.42578125" style="9" customWidth="1"/>
    <col min="8" max="8" width="7.42578125" style="13" customWidth="1"/>
    <col min="9" max="9" width="9.42578125" style="9" customWidth="1"/>
    <col min="10" max="10" width="15.7109375" style="1" customWidth="1"/>
    <col min="11" max="11" width="11.42578125" style="15"/>
    <col min="12" max="16384" width="11.42578125" style="1"/>
  </cols>
  <sheetData>
    <row r="1" spans="4:13" x14ac:dyDescent="0.2">
      <c r="G1" s="3"/>
    </row>
    <row r="2" spans="4:13" x14ac:dyDescent="0.2">
      <c r="K2" s="1"/>
    </row>
    <row r="3" spans="4:13" x14ac:dyDescent="0.2">
      <c r="K3" s="1"/>
    </row>
    <row r="4" spans="4:13" ht="12.75" customHeight="1" x14ac:dyDescent="0.2">
      <c r="D4" s="167" t="s">
        <v>11</v>
      </c>
      <c r="E4" s="167"/>
      <c r="F4" s="167"/>
      <c r="G4" s="167"/>
      <c r="H4" s="167"/>
      <c r="I4" s="167"/>
      <c r="J4" s="167"/>
      <c r="K4" s="1"/>
    </row>
    <row r="5" spans="4:13" ht="12.75" customHeight="1" x14ac:dyDescent="0.2">
      <c r="D5" s="167"/>
      <c r="E5" s="167"/>
      <c r="F5" s="167"/>
      <c r="G5" s="167"/>
      <c r="H5" s="167"/>
      <c r="I5" s="167"/>
      <c r="J5" s="167"/>
      <c r="K5" s="1"/>
    </row>
    <row r="6" spans="4:13" ht="38.25" customHeight="1" x14ac:dyDescent="0.2">
      <c r="D6" s="166" t="s">
        <v>154</v>
      </c>
      <c r="E6" s="166"/>
      <c r="F6" s="166"/>
      <c r="G6" s="166"/>
      <c r="H6" s="166"/>
      <c r="I6" s="166"/>
      <c r="J6" s="166"/>
      <c r="K6" s="1"/>
    </row>
    <row r="7" spans="4:13" ht="30.75" customHeight="1" thickBot="1" x14ac:dyDescent="0.25">
      <c r="E7" s="168" t="s">
        <v>12</v>
      </c>
      <c r="F7" s="168"/>
      <c r="G7" s="8" t="s">
        <v>13</v>
      </c>
      <c r="H7" s="12" t="s">
        <v>14</v>
      </c>
      <c r="I7" s="8" t="s">
        <v>10</v>
      </c>
      <c r="K7" s="1"/>
    </row>
    <row r="8" spans="4:13" ht="12.75" customHeight="1" x14ac:dyDescent="0.2">
      <c r="D8" s="172" t="s">
        <v>15</v>
      </c>
      <c r="E8" s="113" t="s">
        <v>4</v>
      </c>
      <c r="F8" s="21" t="s">
        <v>22</v>
      </c>
      <c r="G8" s="73">
        <v>456464</v>
      </c>
      <c r="H8" s="73">
        <v>45688</v>
      </c>
      <c r="I8" s="74">
        <v>502152</v>
      </c>
      <c r="K8" s="1"/>
      <c r="L8" s="5"/>
      <c r="M8" s="5"/>
    </row>
    <row r="9" spans="4:13" ht="12.75" customHeight="1" x14ac:dyDescent="0.2">
      <c r="D9" s="173"/>
      <c r="E9" s="114" t="s">
        <v>9</v>
      </c>
      <c r="F9" s="14" t="s">
        <v>35</v>
      </c>
      <c r="G9" s="63">
        <v>61318</v>
      </c>
      <c r="H9" s="63">
        <v>17090</v>
      </c>
      <c r="I9" s="75">
        <v>78408</v>
      </c>
      <c r="J9" s="79"/>
      <c r="K9" s="1"/>
      <c r="L9" s="5"/>
      <c r="M9" s="5"/>
    </row>
    <row r="10" spans="4:13" ht="12.75" customHeight="1" x14ac:dyDescent="0.2">
      <c r="D10" s="173"/>
      <c r="E10" s="114" t="s">
        <v>31</v>
      </c>
      <c r="F10" s="14" t="s">
        <v>32</v>
      </c>
      <c r="G10" s="63">
        <v>35722</v>
      </c>
      <c r="H10" s="63">
        <v>31222</v>
      </c>
      <c r="I10" s="75">
        <v>66944</v>
      </c>
      <c r="J10" s="79"/>
      <c r="K10" s="1"/>
      <c r="L10" s="5"/>
      <c r="M10" s="5"/>
    </row>
    <row r="11" spans="4:13" ht="12.75" customHeight="1" x14ac:dyDescent="0.2">
      <c r="D11" s="173"/>
      <c r="E11" s="114" t="s">
        <v>27</v>
      </c>
      <c r="F11" s="14" t="s">
        <v>28</v>
      </c>
      <c r="G11" s="63">
        <v>11112</v>
      </c>
      <c r="H11" s="63">
        <v>17120</v>
      </c>
      <c r="I11" s="75">
        <v>28232</v>
      </c>
      <c r="J11" s="79"/>
      <c r="K11" s="1"/>
      <c r="L11" s="5"/>
      <c r="M11" s="5"/>
    </row>
    <row r="12" spans="4:13" ht="12.75" customHeight="1" x14ac:dyDescent="0.2">
      <c r="D12" s="173"/>
      <c r="E12" s="114" t="s">
        <v>16</v>
      </c>
      <c r="F12" s="14" t="s">
        <v>17</v>
      </c>
      <c r="G12" s="63">
        <v>20515</v>
      </c>
      <c r="H12" s="63">
        <v>11543</v>
      </c>
      <c r="I12" s="75">
        <v>32058</v>
      </c>
      <c r="J12" s="79"/>
      <c r="K12" s="1"/>
      <c r="L12" s="5"/>
      <c r="M12" s="5"/>
    </row>
    <row r="13" spans="4:13" ht="12.75" customHeight="1" x14ac:dyDescent="0.2">
      <c r="D13" s="173"/>
      <c r="E13" s="114" t="s">
        <v>36</v>
      </c>
      <c r="F13" s="14" t="s">
        <v>37</v>
      </c>
      <c r="G13" s="63">
        <v>21919</v>
      </c>
      <c r="H13" s="63">
        <v>3978</v>
      </c>
      <c r="I13" s="75">
        <v>25897</v>
      </c>
      <c r="J13" s="79"/>
      <c r="K13" s="1"/>
      <c r="L13" s="5"/>
      <c r="M13" s="5"/>
    </row>
    <row r="14" spans="4:13" ht="12.75" customHeight="1" x14ac:dyDescent="0.2">
      <c r="D14" s="173"/>
      <c r="E14" s="114" t="s">
        <v>18</v>
      </c>
      <c r="F14" s="14" t="s">
        <v>19</v>
      </c>
      <c r="G14" s="63">
        <v>1815</v>
      </c>
      <c r="H14" s="63">
        <v>32703</v>
      </c>
      <c r="I14" s="75">
        <v>34518</v>
      </c>
      <c r="J14" s="79"/>
      <c r="K14" s="1"/>
      <c r="L14" s="5"/>
      <c r="M14" s="5"/>
    </row>
    <row r="15" spans="4:13" ht="12.75" customHeight="1" x14ac:dyDescent="0.2">
      <c r="D15" s="173"/>
      <c r="E15" s="114" t="s">
        <v>23</v>
      </c>
      <c r="F15" s="14" t="s">
        <v>24</v>
      </c>
      <c r="G15" s="63">
        <v>19276</v>
      </c>
      <c r="H15" s="63">
        <v>5132</v>
      </c>
      <c r="I15" s="75">
        <v>24408</v>
      </c>
      <c r="J15" s="79"/>
      <c r="K15" s="1"/>
      <c r="L15" s="5"/>
      <c r="M15" s="5"/>
    </row>
    <row r="16" spans="4:13" ht="12.75" customHeight="1" x14ac:dyDescent="0.2">
      <c r="D16" s="173"/>
      <c r="E16" s="114" t="s">
        <v>33</v>
      </c>
      <c r="F16" s="14" t="s">
        <v>34</v>
      </c>
      <c r="G16" s="63">
        <v>13278</v>
      </c>
      <c r="H16" s="63">
        <v>4754</v>
      </c>
      <c r="I16" s="75">
        <v>18032</v>
      </c>
      <c r="J16" s="79"/>
      <c r="K16" s="1"/>
      <c r="L16" s="5"/>
      <c r="M16" s="5"/>
    </row>
    <row r="17" spans="4:13" ht="12.75" customHeight="1" x14ac:dyDescent="0.2">
      <c r="D17" s="173"/>
      <c r="E17" s="114" t="s">
        <v>38</v>
      </c>
      <c r="F17" s="14" t="s">
        <v>39</v>
      </c>
      <c r="G17" s="63">
        <v>11952</v>
      </c>
      <c r="H17" s="63">
        <v>3301</v>
      </c>
      <c r="I17" s="75">
        <v>15253</v>
      </c>
      <c r="J17" s="79"/>
      <c r="K17" s="1"/>
      <c r="L17" s="5"/>
      <c r="M17" s="5"/>
    </row>
    <row r="18" spans="4:13" ht="12.75" customHeight="1" x14ac:dyDescent="0.2">
      <c r="D18" s="173"/>
      <c r="E18" s="114" t="s">
        <v>20</v>
      </c>
      <c r="F18" s="14" t="s">
        <v>21</v>
      </c>
      <c r="G18" s="63">
        <v>8533</v>
      </c>
      <c r="H18" s="63">
        <v>1594</v>
      </c>
      <c r="I18" s="75">
        <v>10127</v>
      </c>
      <c r="J18" s="79"/>
      <c r="K18" s="1"/>
      <c r="L18" s="5"/>
      <c r="M18" s="5"/>
    </row>
    <row r="19" spans="4:13" ht="12.75" customHeight="1" x14ac:dyDescent="0.2">
      <c r="D19" s="173"/>
      <c r="E19" s="114" t="s">
        <v>29</v>
      </c>
      <c r="F19" s="14" t="s">
        <v>30</v>
      </c>
      <c r="G19" s="63">
        <v>4642</v>
      </c>
      <c r="H19" s="63">
        <v>4130</v>
      </c>
      <c r="I19" s="75">
        <v>8772</v>
      </c>
      <c r="J19" s="79"/>
      <c r="K19" s="1"/>
      <c r="L19" s="5"/>
      <c r="M19" s="5"/>
    </row>
    <row r="20" spans="4:13" ht="13.5" customHeight="1" thickBot="1" x14ac:dyDescent="0.25">
      <c r="D20" s="174"/>
      <c r="E20" s="115" t="s">
        <v>25</v>
      </c>
      <c r="F20" s="24" t="s">
        <v>26</v>
      </c>
      <c r="G20" s="76">
        <v>1249</v>
      </c>
      <c r="H20" s="76">
        <v>5019</v>
      </c>
      <c r="I20" s="77">
        <v>6268</v>
      </c>
      <c r="J20" s="116">
        <f>SUM(I8:I20)</f>
        <v>851069</v>
      </c>
      <c r="K20" s="1"/>
      <c r="L20" s="5"/>
      <c r="M20" s="5"/>
    </row>
    <row r="21" spans="4:13" x14ac:dyDescent="0.2">
      <c r="D21" s="175" t="s">
        <v>40</v>
      </c>
      <c r="E21" s="117" t="s">
        <v>5</v>
      </c>
      <c r="F21" s="118" t="s">
        <v>48</v>
      </c>
      <c r="G21" s="118">
        <v>132896</v>
      </c>
      <c r="H21" s="118">
        <v>2733</v>
      </c>
      <c r="I21" s="119">
        <v>135629</v>
      </c>
      <c r="J21" s="120"/>
      <c r="K21" s="1"/>
      <c r="L21" s="5"/>
      <c r="M21" s="5"/>
    </row>
    <row r="22" spans="4:13" x14ac:dyDescent="0.2">
      <c r="D22" s="176"/>
      <c r="E22" s="121" t="s">
        <v>41</v>
      </c>
      <c r="F22" s="122" t="s">
        <v>142</v>
      </c>
      <c r="G22" s="122">
        <v>25422</v>
      </c>
      <c r="H22" s="122">
        <v>21019</v>
      </c>
      <c r="I22" s="123">
        <v>46441</v>
      </c>
      <c r="J22" s="79"/>
      <c r="K22" s="1"/>
      <c r="L22" s="5"/>
      <c r="M22" s="5"/>
    </row>
    <row r="23" spans="4:13" x14ac:dyDescent="0.2">
      <c r="D23" s="176"/>
      <c r="E23" s="121" t="s">
        <v>1</v>
      </c>
      <c r="F23" s="122" t="s">
        <v>43</v>
      </c>
      <c r="G23" s="122">
        <v>25287</v>
      </c>
      <c r="H23" s="122">
        <v>9654</v>
      </c>
      <c r="I23" s="123">
        <v>34941</v>
      </c>
      <c r="J23" s="79"/>
      <c r="K23" s="1"/>
      <c r="L23" s="5"/>
      <c r="M23" s="5"/>
    </row>
    <row r="24" spans="4:13" x14ac:dyDescent="0.2">
      <c r="D24" s="176"/>
      <c r="E24" s="121" t="s">
        <v>42</v>
      </c>
      <c r="F24" s="122" t="s">
        <v>128</v>
      </c>
      <c r="G24" s="122">
        <v>19388</v>
      </c>
      <c r="H24" s="122">
        <v>2026</v>
      </c>
      <c r="I24" s="123">
        <v>21414</v>
      </c>
      <c r="J24" s="79"/>
      <c r="K24" s="1"/>
      <c r="L24" s="5"/>
      <c r="M24" s="5"/>
    </row>
    <row r="25" spans="4:13" x14ac:dyDescent="0.2">
      <c r="D25" s="176"/>
      <c r="E25" s="121" t="s">
        <v>51</v>
      </c>
      <c r="F25" s="122" t="s">
        <v>52</v>
      </c>
      <c r="G25" s="122">
        <v>13567</v>
      </c>
      <c r="H25" s="122">
        <v>5376</v>
      </c>
      <c r="I25" s="123">
        <v>18943</v>
      </c>
      <c r="J25" s="79"/>
      <c r="K25" s="1"/>
      <c r="L25" s="5"/>
      <c r="M25" s="5"/>
    </row>
    <row r="26" spans="4:13" x14ac:dyDescent="0.2">
      <c r="D26" s="176"/>
      <c r="E26" s="121" t="s">
        <v>53</v>
      </c>
      <c r="F26" s="122" t="s">
        <v>129</v>
      </c>
      <c r="G26" s="122">
        <v>14429</v>
      </c>
      <c r="H26" s="122">
        <v>4708</v>
      </c>
      <c r="I26" s="123">
        <v>19137</v>
      </c>
      <c r="J26" s="79"/>
      <c r="K26" s="1"/>
      <c r="L26" s="5"/>
      <c r="M26" s="5"/>
    </row>
    <row r="27" spans="4:13" x14ac:dyDescent="0.2">
      <c r="D27" s="176"/>
      <c r="E27" s="121" t="s">
        <v>46</v>
      </c>
      <c r="F27" s="122" t="s">
        <v>47</v>
      </c>
      <c r="G27" s="122">
        <v>6649</v>
      </c>
      <c r="H27" s="122">
        <v>3014</v>
      </c>
      <c r="I27" s="123">
        <v>9663</v>
      </c>
      <c r="J27" s="79"/>
      <c r="K27" s="1"/>
      <c r="L27" s="5"/>
      <c r="M27" s="5"/>
    </row>
    <row r="28" spans="4:13" x14ac:dyDescent="0.2">
      <c r="D28" s="176"/>
      <c r="E28" s="121" t="s">
        <v>49</v>
      </c>
      <c r="F28" s="122" t="s">
        <v>50</v>
      </c>
      <c r="G28" s="122">
        <v>5136</v>
      </c>
      <c r="H28" s="122">
        <v>2349</v>
      </c>
      <c r="I28" s="123">
        <v>7485</v>
      </c>
      <c r="J28" s="79"/>
      <c r="K28" s="1"/>
      <c r="L28" s="5"/>
      <c r="M28" s="5"/>
    </row>
    <row r="29" spans="4:13" ht="13.5" thickBot="1" x14ac:dyDescent="0.25">
      <c r="D29" s="176"/>
      <c r="E29" s="124" t="s">
        <v>44</v>
      </c>
      <c r="F29" s="125" t="s">
        <v>45</v>
      </c>
      <c r="G29" s="125">
        <v>3768</v>
      </c>
      <c r="H29" s="125">
        <v>3001</v>
      </c>
      <c r="I29" s="126">
        <v>6769</v>
      </c>
      <c r="J29" s="116">
        <f>SUM(I21:I29)</f>
        <v>300422</v>
      </c>
      <c r="K29" s="1"/>
      <c r="L29" s="5"/>
      <c r="M29" s="5"/>
    </row>
    <row r="30" spans="4:13" x14ac:dyDescent="0.2">
      <c r="D30" s="177" t="s">
        <v>54</v>
      </c>
      <c r="E30" s="113" t="s">
        <v>8</v>
      </c>
      <c r="F30" s="21" t="s">
        <v>73</v>
      </c>
      <c r="G30" s="73">
        <v>62281</v>
      </c>
      <c r="H30" s="73">
        <v>4865</v>
      </c>
      <c r="I30" s="74">
        <v>67146</v>
      </c>
      <c r="J30" s="120"/>
      <c r="K30" s="1"/>
      <c r="L30" s="5"/>
      <c r="M30" s="5"/>
    </row>
    <row r="31" spans="4:13" x14ac:dyDescent="0.2">
      <c r="D31" s="178"/>
      <c r="E31" s="114" t="s">
        <v>7</v>
      </c>
      <c r="F31" s="14" t="s">
        <v>133</v>
      </c>
      <c r="G31" s="63">
        <v>51078</v>
      </c>
      <c r="H31" s="63">
        <v>737</v>
      </c>
      <c r="I31" s="75">
        <v>51815</v>
      </c>
      <c r="J31" s="79"/>
      <c r="K31" s="1"/>
      <c r="L31" s="5"/>
      <c r="M31" s="5"/>
    </row>
    <row r="32" spans="4:13" x14ac:dyDescent="0.2">
      <c r="D32" s="178"/>
      <c r="E32" s="114" t="s">
        <v>58</v>
      </c>
      <c r="F32" s="14" t="s">
        <v>131</v>
      </c>
      <c r="G32" s="63">
        <v>23940</v>
      </c>
      <c r="H32" s="63">
        <v>20100</v>
      </c>
      <c r="I32" s="75">
        <v>44040</v>
      </c>
      <c r="J32" s="79"/>
      <c r="K32" s="1"/>
      <c r="L32" s="5"/>
      <c r="M32" s="5"/>
    </row>
    <row r="33" spans="4:13" x14ac:dyDescent="0.2">
      <c r="D33" s="178"/>
      <c r="E33" s="114" t="s">
        <v>72</v>
      </c>
      <c r="F33" s="14" t="s">
        <v>132</v>
      </c>
      <c r="G33" s="63">
        <v>33739</v>
      </c>
      <c r="H33" s="63">
        <v>8745</v>
      </c>
      <c r="I33" s="75">
        <v>42484</v>
      </c>
      <c r="J33" s="79"/>
      <c r="K33" s="1"/>
      <c r="L33" s="5"/>
      <c r="M33" s="5"/>
    </row>
    <row r="34" spans="4:13" x14ac:dyDescent="0.2">
      <c r="D34" s="178"/>
      <c r="E34" s="114" t="s">
        <v>3</v>
      </c>
      <c r="F34" s="14" t="s">
        <v>63</v>
      </c>
      <c r="G34" s="63">
        <v>25306</v>
      </c>
      <c r="H34" s="63">
        <v>13026</v>
      </c>
      <c r="I34" s="75">
        <v>38332</v>
      </c>
      <c r="J34" s="79"/>
      <c r="K34" s="1"/>
      <c r="L34" s="5"/>
      <c r="M34" s="5"/>
    </row>
    <row r="35" spans="4:13" x14ac:dyDescent="0.2">
      <c r="D35" s="178"/>
      <c r="E35" s="114" t="s">
        <v>64</v>
      </c>
      <c r="F35" s="14" t="s">
        <v>65</v>
      </c>
      <c r="G35" s="63">
        <v>14115</v>
      </c>
      <c r="H35" s="63">
        <v>13278</v>
      </c>
      <c r="I35" s="75">
        <v>27393</v>
      </c>
      <c r="J35" s="79"/>
      <c r="K35" s="1"/>
      <c r="L35" s="5"/>
      <c r="M35" s="5"/>
    </row>
    <row r="36" spans="4:13" x14ac:dyDescent="0.2">
      <c r="D36" s="178"/>
      <c r="E36" s="114" t="s">
        <v>59</v>
      </c>
      <c r="F36" s="14" t="s">
        <v>60</v>
      </c>
      <c r="G36" s="63">
        <v>9110</v>
      </c>
      <c r="H36" s="63">
        <v>8752</v>
      </c>
      <c r="I36" s="75">
        <v>17862</v>
      </c>
      <c r="J36" s="79"/>
      <c r="K36" s="1"/>
      <c r="L36" s="5"/>
      <c r="M36" s="5"/>
    </row>
    <row r="37" spans="4:13" x14ac:dyDescent="0.2">
      <c r="D37" s="178"/>
      <c r="E37" s="114" t="s">
        <v>66</v>
      </c>
      <c r="F37" s="14" t="s">
        <v>67</v>
      </c>
      <c r="G37" s="63">
        <v>6759</v>
      </c>
      <c r="H37" s="63">
        <v>9932</v>
      </c>
      <c r="I37" s="75">
        <v>16691</v>
      </c>
      <c r="J37" s="79"/>
      <c r="K37" s="1"/>
      <c r="L37" s="5"/>
      <c r="M37" s="5"/>
    </row>
    <row r="38" spans="4:13" x14ac:dyDescent="0.2">
      <c r="D38" s="178"/>
      <c r="E38" s="114" t="s">
        <v>55</v>
      </c>
      <c r="F38" s="14" t="s">
        <v>130</v>
      </c>
      <c r="G38" s="63">
        <v>5940</v>
      </c>
      <c r="H38" s="63">
        <v>9797</v>
      </c>
      <c r="I38" s="75">
        <v>15737</v>
      </c>
      <c r="J38" s="79"/>
      <c r="K38" s="1"/>
      <c r="L38" s="5"/>
      <c r="M38" s="5"/>
    </row>
    <row r="39" spans="4:13" x14ac:dyDescent="0.2">
      <c r="D39" s="178"/>
      <c r="E39" s="114" t="s">
        <v>70</v>
      </c>
      <c r="F39" s="14" t="s">
        <v>71</v>
      </c>
      <c r="G39" s="63">
        <v>9329</v>
      </c>
      <c r="H39" s="63">
        <v>4855</v>
      </c>
      <c r="I39" s="75">
        <v>14184</v>
      </c>
      <c r="J39" s="79"/>
      <c r="K39" s="1"/>
      <c r="L39" s="5"/>
      <c r="M39" s="5"/>
    </row>
    <row r="40" spans="4:13" x14ac:dyDescent="0.2">
      <c r="D40" s="178"/>
      <c r="E40" s="114" t="s">
        <v>56</v>
      </c>
      <c r="F40" s="14" t="s">
        <v>57</v>
      </c>
      <c r="G40" s="63">
        <v>7620</v>
      </c>
      <c r="H40" s="63">
        <v>3156</v>
      </c>
      <c r="I40" s="75">
        <v>10776</v>
      </c>
      <c r="J40" s="79"/>
      <c r="K40" s="1"/>
      <c r="L40" s="5"/>
      <c r="M40" s="5"/>
    </row>
    <row r="41" spans="4:13" x14ac:dyDescent="0.2">
      <c r="D41" s="178"/>
      <c r="E41" s="114" t="s">
        <v>61</v>
      </c>
      <c r="F41" s="14" t="s">
        <v>62</v>
      </c>
      <c r="G41" s="63">
        <v>731</v>
      </c>
      <c r="H41" s="63">
        <v>4072</v>
      </c>
      <c r="I41" s="75">
        <v>4803</v>
      </c>
      <c r="J41" s="79"/>
      <c r="K41" s="1"/>
      <c r="L41" s="5"/>
      <c r="M41" s="5"/>
    </row>
    <row r="42" spans="4:13" x14ac:dyDescent="0.2">
      <c r="D42" s="178"/>
      <c r="E42" s="114" t="s">
        <v>68</v>
      </c>
      <c r="F42" s="14" t="s">
        <v>69</v>
      </c>
      <c r="G42" s="63">
        <v>2409</v>
      </c>
      <c r="H42" s="63">
        <v>3172</v>
      </c>
      <c r="I42" s="75">
        <v>5581</v>
      </c>
      <c r="K42" s="1"/>
      <c r="L42" s="5"/>
      <c r="M42" s="5"/>
    </row>
    <row r="43" spans="4:13" ht="13.5" thickBot="1" x14ac:dyDescent="0.25">
      <c r="D43" s="179"/>
      <c r="E43" s="115" t="s">
        <v>109</v>
      </c>
      <c r="F43" s="24" t="s">
        <v>110</v>
      </c>
      <c r="G43" s="76">
        <v>259</v>
      </c>
      <c r="H43" s="76">
        <v>3824</v>
      </c>
      <c r="I43" s="77">
        <v>4083</v>
      </c>
      <c r="J43" s="116">
        <f>SUM(I30:I43)</f>
        <v>360927</v>
      </c>
      <c r="K43" s="1"/>
      <c r="L43" s="5"/>
      <c r="M43" s="5"/>
    </row>
    <row r="44" spans="4:13" ht="12.75" customHeight="1" x14ac:dyDescent="0.2">
      <c r="D44" s="180" t="s">
        <v>74</v>
      </c>
      <c r="E44" s="117" t="s">
        <v>0</v>
      </c>
      <c r="F44" s="118" t="s">
        <v>80</v>
      </c>
      <c r="G44" s="118">
        <v>175869</v>
      </c>
      <c r="H44" s="118">
        <v>7459</v>
      </c>
      <c r="I44" s="119">
        <v>183328</v>
      </c>
      <c r="J44" s="79"/>
      <c r="K44" s="1"/>
      <c r="L44" s="5"/>
      <c r="M44" s="5"/>
    </row>
    <row r="45" spans="4:13" x14ac:dyDescent="0.2">
      <c r="D45" s="180"/>
      <c r="E45" s="121" t="s">
        <v>84</v>
      </c>
      <c r="F45" s="122" t="s">
        <v>85</v>
      </c>
      <c r="G45" s="122">
        <v>32258</v>
      </c>
      <c r="H45" s="122">
        <v>11355</v>
      </c>
      <c r="I45" s="123">
        <v>43613</v>
      </c>
      <c r="J45" s="79"/>
      <c r="K45" s="1"/>
      <c r="L45" s="5"/>
      <c r="M45" s="5"/>
    </row>
    <row r="46" spans="4:13" x14ac:dyDescent="0.2">
      <c r="D46" s="180"/>
      <c r="E46" s="121" t="s">
        <v>75</v>
      </c>
      <c r="F46" s="122" t="s">
        <v>134</v>
      </c>
      <c r="G46" s="122">
        <v>4880</v>
      </c>
      <c r="H46" s="122">
        <v>31772</v>
      </c>
      <c r="I46" s="123">
        <v>36652</v>
      </c>
      <c r="J46" s="79"/>
      <c r="K46" s="1"/>
      <c r="L46" s="5"/>
      <c r="M46" s="5"/>
    </row>
    <row r="47" spans="4:13" x14ac:dyDescent="0.2">
      <c r="D47" s="180"/>
      <c r="E47" s="121" t="s">
        <v>89</v>
      </c>
      <c r="F47" s="122" t="s">
        <v>90</v>
      </c>
      <c r="G47" s="122">
        <v>15101</v>
      </c>
      <c r="H47" s="122">
        <v>5719</v>
      </c>
      <c r="I47" s="123">
        <v>20820</v>
      </c>
      <c r="J47" s="79"/>
      <c r="K47" s="1"/>
      <c r="L47" s="5"/>
      <c r="M47" s="5"/>
    </row>
    <row r="48" spans="4:13" x14ac:dyDescent="0.2">
      <c r="D48" s="180"/>
      <c r="E48" s="121" t="s">
        <v>88</v>
      </c>
      <c r="F48" s="122" t="s">
        <v>137</v>
      </c>
      <c r="G48" s="122">
        <v>13064</v>
      </c>
      <c r="H48" s="122">
        <v>6500</v>
      </c>
      <c r="I48" s="123">
        <v>19564</v>
      </c>
      <c r="J48" s="79"/>
      <c r="K48" s="1"/>
      <c r="L48" s="5"/>
      <c r="M48" s="5"/>
    </row>
    <row r="49" spans="4:13" x14ac:dyDescent="0.2">
      <c r="D49" s="180"/>
      <c r="E49" s="121" t="s">
        <v>82</v>
      </c>
      <c r="F49" s="122" t="s">
        <v>83</v>
      </c>
      <c r="G49" s="122">
        <v>6948</v>
      </c>
      <c r="H49" s="122">
        <v>9276</v>
      </c>
      <c r="I49" s="123">
        <v>16224</v>
      </c>
      <c r="J49" s="79"/>
      <c r="K49" s="1"/>
      <c r="L49" s="5"/>
      <c r="M49" s="5"/>
    </row>
    <row r="50" spans="4:13" x14ac:dyDescent="0.2">
      <c r="D50" s="180"/>
      <c r="E50" s="121" t="s">
        <v>87</v>
      </c>
      <c r="F50" s="122" t="s">
        <v>136</v>
      </c>
      <c r="G50" s="122">
        <v>5452</v>
      </c>
      <c r="H50" s="122">
        <v>4855</v>
      </c>
      <c r="I50" s="123">
        <v>10307</v>
      </c>
      <c r="J50" s="79"/>
      <c r="K50" s="1"/>
      <c r="L50" s="5"/>
      <c r="M50" s="5"/>
    </row>
    <row r="51" spans="4:13" x14ac:dyDescent="0.2">
      <c r="D51" s="180"/>
      <c r="E51" s="121" t="s">
        <v>78</v>
      </c>
      <c r="F51" s="122" t="s">
        <v>79</v>
      </c>
      <c r="G51" s="122">
        <v>3601</v>
      </c>
      <c r="H51" s="122">
        <v>2013</v>
      </c>
      <c r="I51" s="123">
        <v>5614</v>
      </c>
      <c r="J51" s="79"/>
      <c r="K51" s="1"/>
      <c r="L51" s="5"/>
      <c r="M51" s="5"/>
    </row>
    <row r="52" spans="4:13" x14ac:dyDescent="0.2">
      <c r="D52" s="180"/>
      <c r="E52" s="121" t="s">
        <v>86</v>
      </c>
      <c r="F52" s="122" t="s">
        <v>135</v>
      </c>
      <c r="G52" s="122">
        <v>2777</v>
      </c>
      <c r="H52" s="122">
        <v>2674</v>
      </c>
      <c r="I52" s="123">
        <v>5451</v>
      </c>
      <c r="J52" s="79"/>
      <c r="K52" s="1"/>
      <c r="L52" s="5"/>
      <c r="M52" s="5"/>
    </row>
    <row r="53" spans="4:13" x14ac:dyDescent="0.2">
      <c r="D53" s="180"/>
      <c r="E53" s="121" t="s">
        <v>76</v>
      </c>
      <c r="F53" s="122" t="s">
        <v>77</v>
      </c>
      <c r="G53" s="122">
        <v>3012</v>
      </c>
      <c r="H53" s="122">
        <v>2721</v>
      </c>
      <c r="I53" s="123">
        <v>5733</v>
      </c>
      <c r="J53" s="79"/>
      <c r="K53" s="1"/>
      <c r="L53" s="5"/>
      <c r="M53" s="5"/>
    </row>
    <row r="54" spans="4:13" x14ac:dyDescent="0.2">
      <c r="D54" s="180"/>
      <c r="E54" s="121" t="s">
        <v>140</v>
      </c>
      <c r="F54" s="122" t="s">
        <v>141</v>
      </c>
      <c r="G54" s="122">
        <v>314</v>
      </c>
      <c r="H54" s="122">
        <v>472</v>
      </c>
      <c r="I54" s="123">
        <v>786</v>
      </c>
      <c r="K54" s="1"/>
      <c r="L54" s="5"/>
      <c r="M54" s="5"/>
    </row>
    <row r="55" spans="4:13" ht="12.75" customHeight="1" thickBot="1" x14ac:dyDescent="0.25">
      <c r="D55" s="181"/>
      <c r="E55" s="124" t="s">
        <v>81</v>
      </c>
      <c r="F55" s="125" t="s">
        <v>144</v>
      </c>
      <c r="G55" s="125">
        <v>79</v>
      </c>
      <c r="H55" s="125">
        <v>846</v>
      </c>
      <c r="I55" s="126">
        <v>925</v>
      </c>
      <c r="J55" s="116">
        <f>SUM(I44:I55)</f>
        <v>349017</v>
      </c>
      <c r="K55" s="1"/>
      <c r="L55" s="5"/>
      <c r="M55" s="5"/>
    </row>
    <row r="56" spans="4:13" x14ac:dyDescent="0.2">
      <c r="D56" s="169" t="s">
        <v>91</v>
      </c>
      <c r="E56" s="113" t="s">
        <v>2</v>
      </c>
      <c r="F56" s="21" t="s">
        <v>96</v>
      </c>
      <c r="G56" s="73">
        <v>136049</v>
      </c>
      <c r="H56" s="73">
        <v>28612</v>
      </c>
      <c r="I56" s="74">
        <v>164661</v>
      </c>
      <c r="J56" s="79"/>
      <c r="K56" s="1"/>
      <c r="L56" s="5"/>
      <c r="M56" s="5"/>
    </row>
    <row r="57" spans="4:13" x14ac:dyDescent="0.2">
      <c r="D57" s="170"/>
      <c r="E57" s="114" t="s">
        <v>6</v>
      </c>
      <c r="F57" s="14" t="s">
        <v>99</v>
      </c>
      <c r="G57" s="63">
        <v>50948</v>
      </c>
      <c r="H57" s="63">
        <v>4815</v>
      </c>
      <c r="I57" s="75">
        <v>55763</v>
      </c>
      <c r="J57" s="79"/>
      <c r="K57" s="1"/>
      <c r="L57" s="5"/>
      <c r="M57" s="5"/>
    </row>
    <row r="58" spans="4:13" x14ac:dyDescent="0.2">
      <c r="D58" s="170"/>
      <c r="E58" s="114" t="s">
        <v>93</v>
      </c>
      <c r="F58" s="14" t="s">
        <v>143</v>
      </c>
      <c r="G58" s="63">
        <v>34573</v>
      </c>
      <c r="H58" s="63">
        <v>3075</v>
      </c>
      <c r="I58" s="75">
        <v>37648</v>
      </c>
      <c r="J58" s="79"/>
      <c r="K58" s="1"/>
      <c r="L58" s="5"/>
      <c r="M58" s="5"/>
    </row>
    <row r="59" spans="4:13" x14ac:dyDescent="0.2">
      <c r="D59" s="170"/>
      <c r="E59" s="114" t="s">
        <v>100</v>
      </c>
      <c r="F59" s="14" t="s">
        <v>138</v>
      </c>
      <c r="G59" s="63">
        <v>17809</v>
      </c>
      <c r="H59" s="63">
        <v>4556</v>
      </c>
      <c r="I59" s="75">
        <v>22365</v>
      </c>
      <c r="J59" s="79"/>
      <c r="K59" s="1"/>
      <c r="L59" s="5"/>
      <c r="M59" s="5"/>
    </row>
    <row r="60" spans="4:13" x14ac:dyDescent="0.2">
      <c r="D60" s="170"/>
      <c r="E60" s="114" t="s">
        <v>97</v>
      </c>
      <c r="F60" s="14" t="s">
        <v>98</v>
      </c>
      <c r="G60" s="63">
        <v>11126</v>
      </c>
      <c r="H60" s="63">
        <v>9058</v>
      </c>
      <c r="I60" s="75">
        <v>20184</v>
      </c>
      <c r="J60" s="79"/>
      <c r="K60" s="1"/>
      <c r="L60" s="5"/>
      <c r="M60" s="5"/>
    </row>
    <row r="61" spans="4:13" x14ac:dyDescent="0.2">
      <c r="D61" s="170"/>
      <c r="E61" s="114" t="s">
        <v>92</v>
      </c>
      <c r="F61" s="14" t="s">
        <v>145</v>
      </c>
      <c r="G61" s="63">
        <v>13516</v>
      </c>
      <c r="H61" s="63">
        <v>3517</v>
      </c>
      <c r="I61" s="75">
        <v>17033</v>
      </c>
      <c r="J61" s="79"/>
      <c r="K61" s="1"/>
      <c r="L61" s="5"/>
      <c r="M61" s="5"/>
    </row>
    <row r="62" spans="4:13" x14ac:dyDescent="0.2">
      <c r="D62" s="170"/>
      <c r="E62" s="114" t="s">
        <v>105</v>
      </c>
      <c r="F62" s="14" t="s">
        <v>106</v>
      </c>
      <c r="G62" s="63">
        <v>5986</v>
      </c>
      <c r="H62" s="63">
        <v>1998</v>
      </c>
      <c r="I62" s="75">
        <v>7984</v>
      </c>
      <c r="J62" s="79"/>
      <c r="K62" s="1"/>
      <c r="L62" s="5"/>
      <c r="M62" s="5"/>
    </row>
    <row r="63" spans="4:13" x14ac:dyDescent="0.2">
      <c r="D63" s="170"/>
      <c r="E63" s="114" t="s">
        <v>94</v>
      </c>
      <c r="F63" s="14" t="s">
        <v>95</v>
      </c>
      <c r="G63" s="63">
        <v>3299</v>
      </c>
      <c r="H63" s="63">
        <v>4239</v>
      </c>
      <c r="I63" s="75">
        <v>7538</v>
      </c>
      <c r="J63" s="79"/>
      <c r="K63" s="1"/>
      <c r="L63" s="5"/>
      <c r="M63" s="5"/>
    </row>
    <row r="64" spans="4:13" x14ac:dyDescent="0.2">
      <c r="D64" s="170"/>
      <c r="E64" s="114" t="s">
        <v>101</v>
      </c>
      <c r="F64" s="14" t="s">
        <v>102</v>
      </c>
      <c r="G64" s="63">
        <v>2776</v>
      </c>
      <c r="H64" s="63">
        <v>4216</v>
      </c>
      <c r="I64" s="75">
        <v>6992</v>
      </c>
      <c r="J64" s="79"/>
      <c r="K64" s="1"/>
      <c r="L64" s="5"/>
      <c r="M64" s="5"/>
    </row>
    <row r="65" spans="4:13" x14ac:dyDescent="0.2">
      <c r="D65" s="170"/>
      <c r="E65" s="114" t="s">
        <v>107</v>
      </c>
      <c r="F65" s="14" t="s">
        <v>139</v>
      </c>
      <c r="G65" s="63">
        <v>4369</v>
      </c>
      <c r="H65" s="63">
        <v>2678</v>
      </c>
      <c r="I65" s="75">
        <v>7047</v>
      </c>
      <c r="K65" s="1"/>
      <c r="L65" s="5"/>
      <c r="M65" s="5"/>
    </row>
    <row r="66" spans="4:13" ht="13.5" thickBot="1" x14ac:dyDescent="0.25">
      <c r="D66" s="171"/>
      <c r="E66" s="115" t="s">
        <v>103</v>
      </c>
      <c r="F66" s="24" t="s">
        <v>104</v>
      </c>
      <c r="G66" s="76">
        <v>1695</v>
      </c>
      <c r="H66" s="76">
        <v>4554</v>
      </c>
      <c r="I66" s="77">
        <v>6249</v>
      </c>
      <c r="J66" s="116">
        <f>SUM(I56:I66)</f>
        <v>353464</v>
      </c>
      <c r="K66" s="1"/>
      <c r="L66" s="5"/>
      <c r="M66" s="5"/>
    </row>
    <row r="67" spans="4:13" ht="13.5" thickBot="1" x14ac:dyDescent="0.25">
      <c r="K67" s="1"/>
      <c r="L67" s="5"/>
    </row>
    <row r="68" spans="4:13" ht="13.5" thickBot="1" x14ac:dyDescent="0.25">
      <c r="E68" s="127" t="s">
        <v>116</v>
      </c>
      <c r="F68" s="128" t="s">
        <v>84</v>
      </c>
      <c r="G68" s="94">
        <v>81966</v>
      </c>
      <c r="H68" s="94">
        <v>1445</v>
      </c>
      <c r="I68" s="94">
        <v>83411</v>
      </c>
      <c r="J68" s="95">
        <f>SUM(I68)</f>
        <v>83411</v>
      </c>
      <c r="K68" s="1"/>
      <c r="L68" s="5"/>
    </row>
    <row r="69" spans="4:13" ht="13.5" thickBot="1" x14ac:dyDescent="0.25">
      <c r="K69" s="1"/>
      <c r="L69" s="5"/>
    </row>
    <row r="70" spans="4:13" ht="13.5" thickBot="1" x14ac:dyDescent="0.25">
      <c r="F70" s="3" t="s">
        <v>10</v>
      </c>
      <c r="J70" s="62">
        <f>J68+J66+J55++J43+J29+J20</f>
        <v>2298310</v>
      </c>
      <c r="K70" s="1"/>
      <c r="L70" s="5"/>
    </row>
    <row r="71" spans="4:13" x14ac:dyDescent="0.2">
      <c r="J71" s="7"/>
      <c r="K71" s="1"/>
    </row>
    <row r="72" spans="4:13" x14ac:dyDescent="0.2">
      <c r="D72" s="1" t="s">
        <v>124</v>
      </c>
      <c r="K72" s="1"/>
    </row>
    <row r="73" spans="4:13" x14ac:dyDescent="0.2">
      <c r="E73" s="1"/>
      <c r="F73" s="2" t="s">
        <v>13</v>
      </c>
      <c r="G73" s="72" t="s">
        <v>125</v>
      </c>
      <c r="J73" s="4"/>
      <c r="K73" s="1"/>
    </row>
    <row r="74" spans="4:13" x14ac:dyDescent="0.2">
      <c r="E74" s="1"/>
      <c r="F74" s="2" t="s">
        <v>14</v>
      </c>
      <c r="G74" s="72" t="s">
        <v>126</v>
      </c>
      <c r="H74" s="1"/>
      <c r="I74" s="1"/>
      <c r="J74" s="4"/>
      <c r="K74" s="1"/>
    </row>
    <row r="75" spans="4:13" x14ac:dyDescent="0.2">
      <c r="E75" s="1"/>
      <c r="F75" s="2" t="s">
        <v>116</v>
      </c>
      <c r="G75" s="72" t="s">
        <v>127</v>
      </c>
      <c r="J75" s="4"/>
      <c r="K75" s="1"/>
    </row>
    <row r="76" spans="4:13" x14ac:dyDescent="0.2">
      <c r="J76" s="4"/>
      <c r="K76" s="1"/>
    </row>
    <row r="77" spans="4:13" x14ac:dyDescent="0.2">
      <c r="J77" s="4"/>
      <c r="K77" s="1"/>
    </row>
    <row r="78" spans="4:13" x14ac:dyDescent="0.2">
      <c r="J78" s="4"/>
      <c r="K78" s="1"/>
    </row>
    <row r="79" spans="4:13" x14ac:dyDescent="0.2">
      <c r="J79" s="4"/>
      <c r="K79" s="1"/>
    </row>
    <row r="80" spans="4:13" x14ac:dyDescent="0.2">
      <c r="J80" s="4"/>
    </row>
  </sheetData>
  <mergeCells count="8">
    <mergeCell ref="D4:J5"/>
    <mergeCell ref="D56:D66"/>
    <mergeCell ref="E7:F7"/>
    <mergeCell ref="D8:D20"/>
    <mergeCell ref="D21:D29"/>
    <mergeCell ref="D30:D43"/>
    <mergeCell ref="D44:D55"/>
    <mergeCell ref="D6:J6"/>
  </mergeCells>
  <phoneticPr fontId="0" type="noConversion"/>
  <printOptions horizontalCentered="1" verticalCentered="1"/>
  <pageMargins left="0.75" right="0.43307086614173229" top="0.23622047244094491" bottom="1" header="0" footer="0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opLeftCell="C16" zoomScaleNormal="100" workbookViewId="0">
      <selection activeCell="G5" sqref="G5:I17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7.42578125" style="17" customWidth="1"/>
    <col min="9" max="9" width="9.42578125" style="17" customWidth="1"/>
    <col min="10" max="10" width="15.7109375" style="1" customWidth="1"/>
    <col min="11" max="16" width="11.42578125" style="1"/>
    <col min="17" max="17" width="11.42578125" style="7"/>
    <col min="18" max="16384" width="11.42578125" style="1"/>
  </cols>
  <sheetData>
    <row r="1" spans="4:17" x14ac:dyDescent="0.2">
      <c r="D1" s="167" t="s">
        <v>111</v>
      </c>
      <c r="E1" s="167"/>
      <c r="F1" s="167"/>
      <c r="G1" s="167"/>
      <c r="H1" s="167"/>
      <c r="I1" s="167"/>
      <c r="J1" s="167"/>
    </row>
    <row r="2" spans="4:17" x14ac:dyDescent="0.2">
      <c r="D2" s="167"/>
      <c r="E2" s="167"/>
      <c r="F2" s="167"/>
      <c r="G2" s="167"/>
      <c r="H2" s="167"/>
      <c r="I2" s="167"/>
      <c r="J2" s="167"/>
      <c r="Q2" s="1"/>
    </row>
    <row r="3" spans="4:17" ht="38.25" customHeight="1" x14ac:dyDescent="0.2">
      <c r="D3" s="166" t="s">
        <v>154</v>
      </c>
      <c r="E3" s="166"/>
      <c r="F3" s="166"/>
      <c r="G3" s="166"/>
      <c r="H3" s="166"/>
      <c r="I3" s="166"/>
      <c r="J3" s="166"/>
      <c r="Q3" s="1"/>
    </row>
    <row r="4" spans="4:17" ht="30.75" customHeight="1" thickBot="1" x14ac:dyDescent="0.25">
      <c r="E4" s="182" t="s">
        <v>12</v>
      </c>
      <c r="F4" s="182"/>
      <c r="G4" s="16" t="s">
        <v>13</v>
      </c>
      <c r="H4" s="16" t="s">
        <v>14</v>
      </c>
      <c r="I4" s="16" t="s">
        <v>10</v>
      </c>
      <c r="Q4" s="1"/>
    </row>
    <row r="5" spans="4:17" ht="12.75" customHeight="1" x14ac:dyDescent="0.2">
      <c r="D5" s="172" t="s">
        <v>15</v>
      </c>
      <c r="E5" s="113" t="s">
        <v>4</v>
      </c>
      <c r="F5" s="21" t="s">
        <v>22</v>
      </c>
      <c r="G5" s="73">
        <v>456464</v>
      </c>
      <c r="H5" s="73">
        <v>45688</v>
      </c>
      <c r="I5" s="74">
        <v>502152</v>
      </c>
      <c r="N5" s="5"/>
      <c r="O5" s="5"/>
      <c r="P5" s="5"/>
      <c r="Q5" s="1"/>
    </row>
    <row r="6" spans="4:17" x14ac:dyDescent="0.2">
      <c r="D6" s="173"/>
      <c r="E6" s="114" t="s">
        <v>9</v>
      </c>
      <c r="F6" s="14" t="s">
        <v>35</v>
      </c>
      <c r="G6" s="63">
        <v>61318</v>
      </c>
      <c r="H6" s="63">
        <v>17090</v>
      </c>
      <c r="I6" s="75">
        <v>78408</v>
      </c>
      <c r="N6" s="5"/>
      <c r="O6" s="5"/>
      <c r="P6" s="5"/>
      <c r="Q6" s="1"/>
    </row>
    <row r="7" spans="4:17" x14ac:dyDescent="0.2">
      <c r="D7" s="173"/>
      <c r="E7" s="114" t="s">
        <v>31</v>
      </c>
      <c r="F7" s="14" t="s">
        <v>32</v>
      </c>
      <c r="G7" s="63">
        <v>35722</v>
      </c>
      <c r="H7" s="63">
        <v>31222</v>
      </c>
      <c r="I7" s="75">
        <v>66944</v>
      </c>
      <c r="N7" s="5"/>
      <c r="O7" s="5"/>
      <c r="P7" s="5"/>
      <c r="Q7" s="1"/>
    </row>
    <row r="8" spans="4:17" x14ac:dyDescent="0.2">
      <c r="D8" s="173"/>
      <c r="E8" s="114" t="s">
        <v>27</v>
      </c>
      <c r="F8" s="14" t="s">
        <v>28</v>
      </c>
      <c r="G8" s="63">
        <v>11112</v>
      </c>
      <c r="H8" s="63">
        <v>17120</v>
      </c>
      <c r="I8" s="75">
        <v>28232</v>
      </c>
      <c r="N8" s="5"/>
      <c r="O8" s="5"/>
      <c r="P8" s="5"/>
      <c r="Q8" s="1"/>
    </row>
    <row r="9" spans="4:17" x14ac:dyDescent="0.2">
      <c r="D9" s="173"/>
      <c r="E9" s="114" t="s">
        <v>16</v>
      </c>
      <c r="F9" s="14" t="s">
        <v>17</v>
      </c>
      <c r="G9" s="63">
        <v>20515</v>
      </c>
      <c r="H9" s="63">
        <v>11543</v>
      </c>
      <c r="I9" s="75">
        <v>32058</v>
      </c>
      <c r="N9" s="5"/>
      <c r="O9" s="5"/>
      <c r="P9" s="5"/>
      <c r="Q9" s="1"/>
    </row>
    <row r="10" spans="4:17" x14ac:dyDescent="0.2">
      <c r="D10" s="173"/>
      <c r="E10" s="114" t="s">
        <v>36</v>
      </c>
      <c r="F10" s="14" t="s">
        <v>37</v>
      </c>
      <c r="G10" s="63">
        <v>21919</v>
      </c>
      <c r="H10" s="63">
        <v>3978</v>
      </c>
      <c r="I10" s="75">
        <v>25897</v>
      </c>
      <c r="N10" s="5"/>
      <c r="O10" s="5"/>
      <c r="P10" s="5"/>
      <c r="Q10" s="1"/>
    </row>
    <row r="11" spans="4:17" x14ac:dyDescent="0.2">
      <c r="D11" s="173"/>
      <c r="E11" s="114" t="s">
        <v>18</v>
      </c>
      <c r="F11" s="14" t="s">
        <v>19</v>
      </c>
      <c r="G11" s="63">
        <v>1815</v>
      </c>
      <c r="H11" s="63">
        <v>32703</v>
      </c>
      <c r="I11" s="75">
        <v>34518</v>
      </c>
      <c r="N11" s="5"/>
      <c r="O11" s="5"/>
      <c r="P11" s="5"/>
      <c r="Q11" s="1"/>
    </row>
    <row r="12" spans="4:17" x14ac:dyDescent="0.2">
      <c r="D12" s="173"/>
      <c r="E12" s="114" t="s">
        <v>23</v>
      </c>
      <c r="F12" s="14" t="s">
        <v>24</v>
      </c>
      <c r="G12" s="63">
        <v>19276</v>
      </c>
      <c r="H12" s="63">
        <v>5132</v>
      </c>
      <c r="I12" s="75">
        <v>24408</v>
      </c>
      <c r="N12" s="5"/>
      <c r="O12" s="5"/>
      <c r="P12" s="5"/>
      <c r="Q12" s="1"/>
    </row>
    <row r="13" spans="4:17" x14ac:dyDescent="0.2">
      <c r="D13" s="173"/>
      <c r="E13" s="114" t="s">
        <v>33</v>
      </c>
      <c r="F13" s="14" t="s">
        <v>34</v>
      </c>
      <c r="G13" s="63">
        <v>13278</v>
      </c>
      <c r="H13" s="63">
        <v>4754</v>
      </c>
      <c r="I13" s="75">
        <v>18032</v>
      </c>
      <c r="N13" s="5"/>
      <c r="O13" s="5"/>
      <c r="P13" s="5"/>
      <c r="Q13" s="1"/>
    </row>
    <row r="14" spans="4:17" x14ac:dyDescent="0.2">
      <c r="D14" s="173"/>
      <c r="E14" s="114" t="s">
        <v>38</v>
      </c>
      <c r="F14" s="14" t="s">
        <v>39</v>
      </c>
      <c r="G14" s="63">
        <v>11952</v>
      </c>
      <c r="H14" s="63">
        <v>3301</v>
      </c>
      <c r="I14" s="75">
        <v>15253</v>
      </c>
      <c r="N14" s="5"/>
      <c r="O14" s="5"/>
      <c r="P14" s="5"/>
      <c r="Q14" s="1"/>
    </row>
    <row r="15" spans="4:17" x14ac:dyDescent="0.2">
      <c r="D15" s="173"/>
      <c r="E15" s="114" t="s">
        <v>20</v>
      </c>
      <c r="F15" s="14" t="s">
        <v>21</v>
      </c>
      <c r="G15" s="63">
        <v>8533</v>
      </c>
      <c r="H15" s="63">
        <v>1594</v>
      </c>
      <c r="I15" s="75">
        <v>10127</v>
      </c>
      <c r="N15" s="5"/>
      <c r="O15" s="5"/>
      <c r="P15" s="5"/>
      <c r="Q15" s="1"/>
    </row>
    <row r="16" spans="4:17" x14ac:dyDescent="0.2">
      <c r="D16" s="173"/>
      <c r="E16" s="114" t="s">
        <v>29</v>
      </c>
      <c r="F16" s="14" t="s">
        <v>30</v>
      </c>
      <c r="G16" s="63">
        <v>4642</v>
      </c>
      <c r="H16" s="63">
        <v>4130</v>
      </c>
      <c r="I16" s="75">
        <v>8772</v>
      </c>
      <c r="N16" s="5"/>
      <c r="O16" s="5"/>
      <c r="P16" s="5"/>
      <c r="Q16" s="1"/>
    </row>
    <row r="17" spans="4:17" ht="13.5" thickBot="1" x14ac:dyDescent="0.25">
      <c r="D17" s="174"/>
      <c r="E17" s="115" t="s">
        <v>25</v>
      </c>
      <c r="F17" s="24" t="s">
        <v>26</v>
      </c>
      <c r="G17" s="76">
        <v>1249</v>
      </c>
      <c r="H17" s="76">
        <v>5019</v>
      </c>
      <c r="I17" s="77">
        <v>6268</v>
      </c>
      <c r="J17" s="6">
        <f>SUM(I5:I17)</f>
        <v>851069</v>
      </c>
      <c r="N17" s="5"/>
      <c r="O17" s="5"/>
      <c r="P17" s="5"/>
      <c r="Q17" s="1"/>
    </row>
    <row r="18" spans="4:17" x14ac:dyDescent="0.2">
      <c r="D18" s="99"/>
      <c r="E18" s="96"/>
      <c r="F18" s="78"/>
      <c r="G18" s="97"/>
      <c r="H18" s="97"/>
      <c r="I18" s="97"/>
      <c r="J18" s="98"/>
      <c r="Q18" s="1"/>
    </row>
    <row r="19" spans="4:17" x14ac:dyDescent="0.2">
      <c r="Q19" s="1"/>
    </row>
    <row r="20" spans="4:17" x14ac:dyDescent="0.2">
      <c r="Q20" s="1"/>
    </row>
    <row r="21" spans="4:17" x14ac:dyDescent="0.2">
      <c r="Q21" s="1"/>
    </row>
    <row r="24" spans="4:17" x14ac:dyDescent="0.2">
      <c r="J24" s="7"/>
    </row>
    <row r="26" spans="4:17" x14ac:dyDescent="0.2">
      <c r="G26" s="18"/>
      <c r="H26" s="18"/>
      <c r="I26" s="18"/>
      <c r="J26" s="4"/>
    </row>
    <row r="27" spans="4:17" x14ac:dyDescent="0.2">
      <c r="G27" s="18"/>
      <c r="H27" s="19"/>
      <c r="I27" s="19"/>
      <c r="J27" s="4"/>
    </row>
    <row r="28" spans="4:17" x14ac:dyDescent="0.2">
      <c r="G28" s="18"/>
      <c r="H28" s="20"/>
      <c r="I28" s="4"/>
      <c r="J28" s="4"/>
    </row>
    <row r="29" spans="4:17" x14ac:dyDescent="0.2">
      <c r="G29" s="18"/>
      <c r="H29" s="20"/>
      <c r="I29" s="4"/>
      <c r="J29" s="4"/>
    </row>
    <row r="30" spans="4:17" x14ac:dyDescent="0.2">
      <c r="G30" s="18"/>
      <c r="H30" s="20"/>
      <c r="I30" s="4"/>
      <c r="J30" s="4"/>
    </row>
    <row r="31" spans="4:17" x14ac:dyDescent="0.2">
      <c r="G31" s="18"/>
      <c r="H31" s="20"/>
      <c r="I31" s="4"/>
      <c r="J31" s="4"/>
    </row>
    <row r="32" spans="4:17" x14ac:dyDescent="0.2">
      <c r="G32" s="18"/>
      <c r="H32" s="20"/>
      <c r="I32" s="4"/>
      <c r="J32" s="4"/>
    </row>
    <row r="33" spans="7:10" x14ac:dyDescent="0.2">
      <c r="G33" s="18"/>
      <c r="H33" s="18"/>
      <c r="I33" s="18"/>
      <c r="J33" s="4"/>
    </row>
    <row r="51" spans="4:7" x14ac:dyDescent="0.2">
      <c r="D51" s="1" t="s">
        <v>124</v>
      </c>
      <c r="E51" s="1"/>
      <c r="F51" s="2" t="s">
        <v>13</v>
      </c>
      <c r="G51" s="72" t="s">
        <v>125</v>
      </c>
    </row>
    <row r="52" spans="4:7" x14ac:dyDescent="0.2">
      <c r="E52" s="1"/>
      <c r="F52" s="2" t="s">
        <v>14</v>
      </c>
      <c r="G52" s="72" t="s">
        <v>126</v>
      </c>
    </row>
    <row r="53" spans="4:7" x14ac:dyDescent="0.2">
      <c r="E53" s="1"/>
      <c r="F53" s="2"/>
      <c r="G53" s="72"/>
    </row>
  </sheetData>
  <mergeCells count="4">
    <mergeCell ref="E4:F4"/>
    <mergeCell ref="D5:D17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opLeftCell="C1" zoomScaleNormal="100" workbookViewId="0">
      <selection activeCell="I16" sqref="I16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3.140625" style="3" customWidth="1"/>
    <col min="7" max="7" width="8.42578125" style="17" customWidth="1"/>
    <col min="8" max="8" width="7.42578125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6" x14ac:dyDescent="0.2">
      <c r="D1" s="167" t="s">
        <v>112</v>
      </c>
      <c r="E1" s="167"/>
      <c r="F1" s="167"/>
      <c r="G1" s="167"/>
      <c r="H1" s="167"/>
      <c r="I1" s="167"/>
      <c r="J1" s="167"/>
    </row>
    <row r="2" spans="4:16" x14ac:dyDescent="0.2">
      <c r="D2" s="167"/>
      <c r="E2" s="167"/>
      <c r="F2" s="167"/>
      <c r="G2" s="167"/>
      <c r="H2" s="167"/>
      <c r="I2" s="167"/>
      <c r="J2" s="167"/>
    </row>
    <row r="3" spans="4:16" ht="38.25" customHeight="1" x14ac:dyDescent="0.2">
      <c r="D3" s="166" t="s">
        <v>154</v>
      </c>
      <c r="E3" s="166"/>
      <c r="F3" s="166"/>
      <c r="G3" s="166"/>
      <c r="H3" s="166"/>
      <c r="I3" s="166"/>
      <c r="J3" s="166"/>
    </row>
    <row r="4" spans="4:16" ht="30.75" customHeight="1" thickBot="1" x14ac:dyDescent="0.25">
      <c r="E4" s="182" t="s">
        <v>12</v>
      </c>
      <c r="F4" s="182"/>
      <c r="G4" s="16" t="s">
        <v>13</v>
      </c>
      <c r="H4" s="16" t="s">
        <v>14</v>
      </c>
      <c r="I4" s="16" t="s">
        <v>10</v>
      </c>
    </row>
    <row r="5" spans="4:16" ht="12.75" customHeight="1" x14ac:dyDescent="0.2">
      <c r="D5" s="183" t="s">
        <v>40</v>
      </c>
      <c r="E5" s="117" t="s">
        <v>5</v>
      </c>
      <c r="F5" s="118" t="s">
        <v>48</v>
      </c>
      <c r="G5" s="118">
        <v>132896</v>
      </c>
      <c r="H5" s="118">
        <v>2733</v>
      </c>
      <c r="I5" s="119">
        <v>135629</v>
      </c>
      <c r="N5" s="5"/>
      <c r="O5" s="5"/>
      <c r="P5" s="5"/>
    </row>
    <row r="6" spans="4:16" x14ac:dyDescent="0.2">
      <c r="D6" s="184"/>
      <c r="E6" s="121" t="s">
        <v>41</v>
      </c>
      <c r="F6" s="122" t="s">
        <v>142</v>
      </c>
      <c r="G6" s="122">
        <v>25422</v>
      </c>
      <c r="H6" s="122">
        <v>21019</v>
      </c>
      <c r="I6" s="123">
        <v>46441</v>
      </c>
      <c r="N6" s="5"/>
      <c r="O6" s="5"/>
      <c r="P6" s="5"/>
    </row>
    <row r="7" spans="4:16" x14ac:dyDescent="0.2">
      <c r="D7" s="184"/>
      <c r="E7" s="121" t="s">
        <v>1</v>
      </c>
      <c r="F7" s="122" t="s">
        <v>43</v>
      </c>
      <c r="G7" s="122">
        <v>25287</v>
      </c>
      <c r="H7" s="122">
        <v>9654</v>
      </c>
      <c r="I7" s="123">
        <v>34941</v>
      </c>
      <c r="N7" s="5"/>
      <c r="O7" s="5"/>
      <c r="P7" s="5"/>
    </row>
    <row r="8" spans="4:16" x14ac:dyDescent="0.2">
      <c r="D8" s="184"/>
      <c r="E8" s="121" t="s">
        <v>42</v>
      </c>
      <c r="F8" s="122" t="s">
        <v>128</v>
      </c>
      <c r="G8" s="122">
        <v>19388</v>
      </c>
      <c r="H8" s="122">
        <v>2026</v>
      </c>
      <c r="I8" s="123">
        <v>21414</v>
      </c>
      <c r="N8" s="5"/>
      <c r="O8" s="5"/>
      <c r="P8" s="5"/>
    </row>
    <row r="9" spans="4:16" x14ac:dyDescent="0.2">
      <c r="D9" s="184"/>
      <c r="E9" s="121" t="s">
        <v>51</v>
      </c>
      <c r="F9" s="122" t="s">
        <v>52</v>
      </c>
      <c r="G9" s="122">
        <v>13567</v>
      </c>
      <c r="H9" s="122">
        <v>5376</v>
      </c>
      <c r="I9" s="123">
        <v>18943</v>
      </c>
      <c r="N9" s="5"/>
      <c r="O9" s="5"/>
      <c r="P9" s="5"/>
    </row>
    <row r="10" spans="4:16" x14ac:dyDescent="0.2">
      <c r="D10" s="184"/>
      <c r="E10" s="121" t="s">
        <v>53</v>
      </c>
      <c r="F10" s="122" t="s">
        <v>129</v>
      </c>
      <c r="G10" s="122">
        <v>14429</v>
      </c>
      <c r="H10" s="122">
        <v>4708</v>
      </c>
      <c r="I10" s="123">
        <v>19137</v>
      </c>
      <c r="N10" s="5"/>
      <c r="O10" s="5"/>
      <c r="P10" s="5"/>
    </row>
    <row r="11" spans="4:16" x14ac:dyDescent="0.2">
      <c r="D11" s="184"/>
      <c r="E11" s="121" t="s">
        <v>46</v>
      </c>
      <c r="F11" s="122" t="s">
        <v>47</v>
      </c>
      <c r="G11" s="122">
        <v>6649</v>
      </c>
      <c r="H11" s="122">
        <v>3014</v>
      </c>
      <c r="I11" s="123">
        <v>9663</v>
      </c>
      <c r="N11" s="5"/>
      <c r="O11" s="5"/>
      <c r="P11" s="5"/>
    </row>
    <row r="12" spans="4:16" x14ac:dyDescent="0.2">
      <c r="D12" s="184"/>
      <c r="E12" s="121" t="s">
        <v>49</v>
      </c>
      <c r="F12" s="122" t="s">
        <v>50</v>
      </c>
      <c r="G12" s="122">
        <v>5136</v>
      </c>
      <c r="H12" s="122">
        <v>2349</v>
      </c>
      <c r="I12" s="123">
        <v>7485</v>
      </c>
      <c r="N12" s="5"/>
      <c r="O12" s="5"/>
      <c r="P12" s="5"/>
    </row>
    <row r="13" spans="4:16" ht="13.5" thickBot="1" x14ac:dyDescent="0.25">
      <c r="D13" s="185"/>
      <c r="E13" s="124" t="s">
        <v>44</v>
      </c>
      <c r="F13" s="125" t="s">
        <v>45</v>
      </c>
      <c r="G13" s="125">
        <v>3768</v>
      </c>
      <c r="H13" s="125">
        <v>3001</v>
      </c>
      <c r="I13" s="126">
        <v>6769</v>
      </c>
      <c r="J13" s="6">
        <f>SUM(I5:I13)</f>
        <v>300422</v>
      </c>
      <c r="N13" s="5"/>
      <c r="O13" s="5"/>
      <c r="P13" s="5"/>
    </row>
    <row r="18" spans="7:10" x14ac:dyDescent="0.2">
      <c r="J18" s="7"/>
    </row>
    <row r="20" spans="7:10" x14ac:dyDescent="0.2">
      <c r="G20" s="18"/>
      <c r="H20" s="18"/>
      <c r="I20" s="18"/>
      <c r="J20" s="4"/>
    </row>
    <row r="21" spans="7:10" x14ac:dyDescent="0.2">
      <c r="G21" s="18"/>
      <c r="H21" s="19"/>
      <c r="I21" s="19"/>
      <c r="J21" s="4"/>
    </row>
    <row r="22" spans="7:10" x14ac:dyDescent="0.2">
      <c r="G22" s="18"/>
      <c r="H22" s="20"/>
      <c r="I22" s="4"/>
      <c r="J22" s="4"/>
    </row>
    <row r="23" spans="7:10" x14ac:dyDescent="0.2">
      <c r="G23" s="18"/>
      <c r="H23" s="20"/>
      <c r="I23" s="4"/>
      <c r="J23" s="4"/>
    </row>
    <row r="24" spans="7:10" x14ac:dyDescent="0.2">
      <c r="G24" s="18"/>
      <c r="H24" s="20"/>
      <c r="I24" s="4"/>
      <c r="J24" s="4"/>
    </row>
    <row r="25" spans="7:10" x14ac:dyDescent="0.2">
      <c r="G25" s="18"/>
      <c r="H25" s="20"/>
      <c r="I25" s="4"/>
      <c r="J25" s="4"/>
    </row>
    <row r="26" spans="7:10" x14ac:dyDescent="0.2">
      <c r="G26" s="18"/>
      <c r="H26" s="20"/>
      <c r="I26" s="4"/>
      <c r="J26" s="4"/>
    </row>
    <row r="27" spans="7:10" x14ac:dyDescent="0.2">
      <c r="G27" s="18"/>
      <c r="H27" s="18"/>
      <c r="I27" s="18"/>
      <c r="J27" s="4"/>
    </row>
    <row r="49" spans="4:7" x14ac:dyDescent="0.2">
      <c r="D49" s="1" t="s">
        <v>124</v>
      </c>
      <c r="E49" s="1"/>
      <c r="F49" s="2" t="s">
        <v>13</v>
      </c>
      <c r="G49" s="72" t="s">
        <v>125</v>
      </c>
    </row>
    <row r="50" spans="4:7" x14ac:dyDescent="0.2">
      <c r="E50" s="1"/>
      <c r="F50" s="2" t="s">
        <v>14</v>
      </c>
      <c r="G50" s="72" t="s">
        <v>126</v>
      </c>
    </row>
    <row r="51" spans="4:7" x14ac:dyDescent="0.2">
      <c r="E51" s="1"/>
      <c r="F51" s="2"/>
      <c r="G51" s="72"/>
    </row>
  </sheetData>
  <mergeCells count="4">
    <mergeCell ref="E4:F4"/>
    <mergeCell ref="D5:D13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opLeftCell="C13" zoomScaleNormal="100" workbookViewId="0">
      <selection activeCell="G5" sqref="G5:I18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8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6" x14ac:dyDescent="0.2">
      <c r="D1" s="167" t="s">
        <v>113</v>
      </c>
      <c r="E1" s="167"/>
      <c r="F1" s="167"/>
      <c r="G1" s="167"/>
      <c r="H1" s="167"/>
      <c r="I1" s="167"/>
      <c r="J1" s="167"/>
    </row>
    <row r="2" spans="4:16" x14ac:dyDescent="0.2">
      <c r="D2" s="167"/>
      <c r="E2" s="167"/>
      <c r="F2" s="167"/>
      <c r="G2" s="167"/>
      <c r="H2" s="167"/>
      <c r="I2" s="167"/>
      <c r="J2" s="167"/>
    </row>
    <row r="3" spans="4:16" ht="38.25" customHeight="1" x14ac:dyDescent="0.2">
      <c r="D3" s="166" t="s">
        <v>154</v>
      </c>
      <c r="E3" s="166"/>
      <c r="F3" s="166"/>
      <c r="G3" s="166"/>
      <c r="H3" s="166"/>
      <c r="I3" s="166"/>
      <c r="J3" s="166"/>
    </row>
    <row r="4" spans="4:16" ht="30.75" customHeight="1" thickBot="1" x14ac:dyDescent="0.25">
      <c r="E4" s="182" t="s">
        <v>12</v>
      </c>
      <c r="F4" s="182"/>
      <c r="G4" s="16" t="s">
        <v>13</v>
      </c>
      <c r="H4" s="16" t="s">
        <v>14</v>
      </c>
      <c r="I4" s="16" t="s">
        <v>10</v>
      </c>
    </row>
    <row r="5" spans="4:16" ht="13.5" customHeight="1" x14ac:dyDescent="0.2">
      <c r="D5" s="177" t="s">
        <v>54</v>
      </c>
      <c r="E5" s="113" t="s">
        <v>8</v>
      </c>
      <c r="F5" s="21" t="s">
        <v>73</v>
      </c>
      <c r="G5" s="73">
        <v>62281</v>
      </c>
      <c r="H5" s="73">
        <v>4865</v>
      </c>
      <c r="I5" s="74">
        <v>67146</v>
      </c>
      <c r="N5" s="5"/>
      <c r="O5" s="5"/>
      <c r="P5" s="5"/>
    </row>
    <row r="6" spans="4:16" x14ac:dyDescent="0.2">
      <c r="D6" s="178"/>
      <c r="E6" s="114" t="s">
        <v>7</v>
      </c>
      <c r="F6" s="14" t="s">
        <v>133</v>
      </c>
      <c r="G6" s="63">
        <v>51078</v>
      </c>
      <c r="H6" s="63">
        <v>737</v>
      </c>
      <c r="I6" s="75">
        <v>51815</v>
      </c>
      <c r="N6" s="5"/>
      <c r="O6" s="5"/>
      <c r="P6" s="5"/>
    </row>
    <row r="7" spans="4:16" x14ac:dyDescent="0.2">
      <c r="D7" s="178"/>
      <c r="E7" s="114" t="s">
        <v>58</v>
      </c>
      <c r="F7" s="14" t="s">
        <v>131</v>
      </c>
      <c r="G7" s="63">
        <v>23940</v>
      </c>
      <c r="H7" s="63">
        <v>20100</v>
      </c>
      <c r="I7" s="75">
        <v>44040</v>
      </c>
      <c r="N7" s="5"/>
      <c r="O7" s="5"/>
      <c r="P7" s="5"/>
    </row>
    <row r="8" spans="4:16" x14ac:dyDescent="0.2">
      <c r="D8" s="178"/>
      <c r="E8" s="114" t="s">
        <v>72</v>
      </c>
      <c r="F8" s="14" t="s">
        <v>132</v>
      </c>
      <c r="G8" s="63">
        <v>33739</v>
      </c>
      <c r="H8" s="63">
        <v>8745</v>
      </c>
      <c r="I8" s="75">
        <v>42484</v>
      </c>
      <c r="N8" s="5"/>
      <c r="O8" s="5"/>
      <c r="P8" s="5"/>
    </row>
    <row r="9" spans="4:16" x14ac:dyDescent="0.2">
      <c r="D9" s="178"/>
      <c r="E9" s="114" t="s">
        <v>3</v>
      </c>
      <c r="F9" s="14" t="s">
        <v>63</v>
      </c>
      <c r="G9" s="63">
        <v>25306</v>
      </c>
      <c r="H9" s="63">
        <v>13026</v>
      </c>
      <c r="I9" s="75">
        <v>38332</v>
      </c>
      <c r="N9" s="5"/>
      <c r="O9" s="5"/>
      <c r="P9" s="5"/>
    </row>
    <row r="10" spans="4:16" x14ac:dyDescent="0.2">
      <c r="D10" s="178"/>
      <c r="E10" s="114" t="s">
        <v>64</v>
      </c>
      <c r="F10" s="14" t="s">
        <v>65</v>
      </c>
      <c r="G10" s="63">
        <v>14115</v>
      </c>
      <c r="H10" s="63">
        <v>13278</v>
      </c>
      <c r="I10" s="75">
        <v>27393</v>
      </c>
      <c r="N10" s="5"/>
      <c r="O10" s="5"/>
      <c r="P10" s="5"/>
    </row>
    <row r="11" spans="4:16" x14ac:dyDescent="0.2">
      <c r="D11" s="178"/>
      <c r="E11" s="114" t="s">
        <v>59</v>
      </c>
      <c r="F11" s="14" t="s">
        <v>60</v>
      </c>
      <c r="G11" s="63">
        <v>9110</v>
      </c>
      <c r="H11" s="63">
        <v>8752</v>
      </c>
      <c r="I11" s="75">
        <v>17862</v>
      </c>
      <c r="N11" s="5"/>
      <c r="O11" s="5"/>
      <c r="P11" s="5"/>
    </row>
    <row r="12" spans="4:16" x14ac:dyDescent="0.2">
      <c r="D12" s="178"/>
      <c r="E12" s="114" t="s">
        <v>66</v>
      </c>
      <c r="F12" s="14" t="s">
        <v>67</v>
      </c>
      <c r="G12" s="63">
        <v>6759</v>
      </c>
      <c r="H12" s="63">
        <v>9932</v>
      </c>
      <c r="I12" s="75">
        <v>16691</v>
      </c>
      <c r="N12" s="5"/>
      <c r="O12" s="5"/>
      <c r="P12" s="5"/>
    </row>
    <row r="13" spans="4:16" x14ac:dyDescent="0.2">
      <c r="D13" s="178"/>
      <c r="E13" s="114" t="s">
        <v>55</v>
      </c>
      <c r="F13" s="14" t="s">
        <v>130</v>
      </c>
      <c r="G13" s="63">
        <v>5940</v>
      </c>
      <c r="H13" s="63">
        <v>9797</v>
      </c>
      <c r="I13" s="75">
        <v>15737</v>
      </c>
      <c r="N13" s="5"/>
      <c r="O13" s="5"/>
      <c r="P13" s="5"/>
    </row>
    <row r="14" spans="4:16" x14ac:dyDescent="0.2">
      <c r="D14" s="178"/>
      <c r="E14" s="114" t="s">
        <v>70</v>
      </c>
      <c r="F14" s="14" t="s">
        <v>71</v>
      </c>
      <c r="G14" s="63">
        <v>9329</v>
      </c>
      <c r="H14" s="63">
        <v>4855</v>
      </c>
      <c r="I14" s="75">
        <v>14184</v>
      </c>
      <c r="N14" s="5"/>
      <c r="O14" s="5"/>
      <c r="P14" s="5"/>
    </row>
    <row r="15" spans="4:16" x14ac:dyDescent="0.2">
      <c r="D15" s="178"/>
      <c r="E15" s="114" t="s">
        <v>56</v>
      </c>
      <c r="F15" s="14" t="s">
        <v>57</v>
      </c>
      <c r="G15" s="63">
        <v>7620</v>
      </c>
      <c r="H15" s="63">
        <v>3156</v>
      </c>
      <c r="I15" s="75">
        <v>10776</v>
      </c>
      <c r="N15" s="5"/>
      <c r="O15" s="5"/>
      <c r="P15" s="5"/>
    </row>
    <row r="16" spans="4:16" x14ac:dyDescent="0.2">
      <c r="D16" s="178"/>
      <c r="E16" s="114" t="s">
        <v>61</v>
      </c>
      <c r="F16" s="14" t="s">
        <v>62</v>
      </c>
      <c r="G16" s="63">
        <v>731</v>
      </c>
      <c r="H16" s="63">
        <v>4072</v>
      </c>
      <c r="I16" s="75">
        <v>4803</v>
      </c>
      <c r="N16" s="5"/>
      <c r="O16" s="5"/>
      <c r="P16" s="5"/>
    </row>
    <row r="17" spans="4:16" x14ac:dyDescent="0.2">
      <c r="D17" s="178"/>
      <c r="E17" s="114" t="s">
        <v>68</v>
      </c>
      <c r="F17" s="14" t="s">
        <v>69</v>
      </c>
      <c r="G17" s="63">
        <v>2409</v>
      </c>
      <c r="H17" s="63">
        <v>3172</v>
      </c>
      <c r="I17" s="75">
        <v>5581</v>
      </c>
      <c r="N17" s="5"/>
      <c r="O17" s="5"/>
      <c r="P17" s="5"/>
    </row>
    <row r="18" spans="4:16" ht="13.5" thickBot="1" x14ac:dyDescent="0.25">
      <c r="D18" s="179"/>
      <c r="E18" s="115" t="s">
        <v>109</v>
      </c>
      <c r="F18" s="24" t="s">
        <v>110</v>
      </c>
      <c r="G18" s="76">
        <v>259</v>
      </c>
      <c r="H18" s="76">
        <v>3824</v>
      </c>
      <c r="I18" s="77">
        <v>4083</v>
      </c>
      <c r="J18" s="6">
        <f>SUM(I5:I18)</f>
        <v>360927</v>
      </c>
      <c r="N18" s="5"/>
      <c r="O18" s="5"/>
      <c r="P18" s="5"/>
    </row>
    <row r="19" spans="4:16" x14ac:dyDescent="0.2">
      <c r="D19" s="99"/>
      <c r="E19" s="96"/>
      <c r="F19" s="78"/>
      <c r="G19" s="97"/>
      <c r="H19" s="97"/>
      <c r="I19" s="97"/>
      <c r="J19" s="98"/>
    </row>
    <row r="20" spans="4:16" x14ac:dyDescent="0.2">
      <c r="D20" s="99"/>
      <c r="E20" s="96"/>
      <c r="F20" s="78"/>
      <c r="G20" s="97"/>
      <c r="H20" s="97"/>
      <c r="I20" s="97"/>
      <c r="J20" s="98"/>
    </row>
    <row r="21" spans="4:16" x14ac:dyDescent="0.2">
      <c r="D21" s="99"/>
      <c r="E21" s="96"/>
      <c r="F21" s="78"/>
      <c r="G21" s="97"/>
      <c r="H21" s="97"/>
      <c r="I21" s="97"/>
      <c r="J21" s="98"/>
    </row>
    <row r="22" spans="4:16" x14ac:dyDescent="0.2">
      <c r="G22" s="18"/>
      <c r="H22" s="18"/>
      <c r="I22" s="18"/>
      <c r="J22" s="4"/>
    </row>
    <row r="23" spans="4:16" x14ac:dyDescent="0.2">
      <c r="G23" s="18"/>
      <c r="H23" s="19"/>
      <c r="I23" s="19"/>
      <c r="J23" s="4"/>
    </row>
    <row r="24" spans="4:16" x14ac:dyDescent="0.2">
      <c r="G24" s="18"/>
      <c r="H24" s="20"/>
      <c r="I24" s="4"/>
      <c r="J24" s="4"/>
    </row>
    <row r="25" spans="4:16" x14ac:dyDescent="0.2">
      <c r="G25" s="18"/>
      <c r="H25" s="20"/>
      <c r="I25" s="4"/>
      <c r="J25" s="4"/>
    </row>
    <row r="26" spans="4:16" x14ac:dyDescent="0.2">
      <c r="G26" s="18"/>
      <c r="H26" s="20"/>
      <c r="I26" s="4"/>
      <c r="J26" s="4"/>
    </row>
    <row r="27" spans="4:16" x14ac:dyDescent="0.2">
      <c r="G27" s="18"/>
      <c r="H27" s="20"/>
      <c r="I27" s="4"/>
      <c r="J27" s="4"/>
    </row>
    <row r="28" spans="4:16" x14ac:dyDescent="0.2">
      <c r="G28" s="18"/>
      <c r="H28" s="20"/>
      <c r="I28" s="4"/>
      <c r="J28" s="4"/>
    </row>
    <row r="29" spans="4:16" x14ac:dyDescent="0.2">
      <c r="G29" s="18"/>
      <c r="H29" s="18"/>
      <c r="I29" s="18"/>
      <c r="J29" s="4"/>
    </row>
    <row r="53" spans="4:7" x14ac:dyDescent="0.2">
      <c r="D53" s="1" t="s">
        <v>124</v>
      </c>
      <c r="E53" s="1"/>
      <c r="F53" s="2" t="s">
        <v>13</v>
      </c>
      <c r="G53" s="72" t="s">
        <v>125</v>
      </c>
    </row>
    <row r="54" spans="4:7" x14ac:dyDescent="0.2">
      <c r="E54" s="1"/>
      <c r="F54" s="2" t="s">
        <v>14</v>
      </c>
      <c r="G54" s="72" t="s">
        <v>126</v>
      </c>
    </row>
    <row r="55" spans="4:7" x14ac:dyDescent="0.2">
      <c r="E55" s="1"/>
      <c r="F55" s="2"/>
      <c r="G55" s="72"/>
    </row>
  </sheetData>
  <mergeCells count="4">
    <mergeCell ref="E4:F4"/>
    <mergeCell ref="D5:D18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opLeftCell="C1" zoomScaleNormal="100" workbookViewId="0">
      <selection activeCell="G16" sqref="G16:I16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8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6" x14ac:dyDescent="0.2">
      <c r="D1" s="167" t="s">
        <v>114</v>
      </c>
      <c r="E1" s="167"/>
      <c r="F1" s="167"/>
      <c r="G1" s="167"/>
      <c r="H1" s="167"/>
      <c r="I1" s="167"/>
      <c r="J1" s="167"/>
    </row>
    <row r="2" spans="4:16" x14ac:dyDescent="0.2">
      <c r="D2" s="167"/>
      <c r="E2" s="167"/>
      <c r="F2" s="167"/>
      <c r="G2" s="167"/>
      <c r="H2" s="167"/>
      <c r="I2" s="167"/>
      <c r="J2" s="167"/>
    </row>
    <row r="3" spans="4:16" ht="38.25" customHeight="1" x14ac:dyDescent="0.2">
      <c r="D3" s="166" t="s">
        <v>154</v>
      </c>
      <c r="E3" s="166"/>
      <c r="F3" s="166"/>
      <c r="G3" s="166"/>
      <c r="H3" s="166"/>
      <c r="I3" s="166"/>
      <c r="J3" s="166"/>
    </row>
    <row r="4" spans="4:16" ht="30.75" customHeight="1" thickBot="1" x14ac:dyDescent="0.25">
      <c r="E4" s="182" t="s">
        <v>12</v>
      </c>
      <c r="F4" s="182"/>
      <c r="G4" s="16" t="s">
        <v>13</v>
      </c>
      <c r="H4" s="16" t="s">
        <v>14</v>
      </c>
      <c r="I4" s="16" t="s">
        <v>10</v>
      </c>
    </row>
    <row r="5" spans="4:16" ht="12.75" customHeight="1" x14ac:dyDescent="0.2">
      <c r="D5" s="180" t="s">
        <v>74</v>
      </c>
      <c r="E5" s="117" t="s">
        <v>0</v>
      </c>
      <c r="F5" s="118" t="s">
        <v>80</v>
      </c>
      <c r="G5" s="118">
        <v>175869</v>
      </c>
      <c r="H5" s="118">
        <v>7459</v>
      </c>
      <c r="I5" s="119">
        <v>183328</v>
      </c>
      <c r="N5" s="5"/>
      <c r="O5" s="5"/>
      <c r="P5" s="5"/>
    </row>
    <row r="6" spans="4:16" x14ac:dyDescent="0.2">
      <c r="D6" s="180"/>
      <c r="E6" s="121" t="s">
        <v>84</v>
      </c>
      <c r="F6" s="122" t="s">
        <v>85</v>
      </c>
      <c r="G6" s="122">
        <v>32258</v>
      </c>
      <c r="H6" s="122">
        <v>11355</v>
      </c>
      <c r="I6" s="123">
        <v>43613</v>
      </c>
      <c r="N6" s="5"/>
      <c r="O6" s="5"/>
      <c r="P6" s="5"/>
    </row>
    <row r="7" spans="4:16" x14ac:dyDescent="0.2">
      <c r="D7" s="180"/>
      <c r="E7" s="121" t="s">
        <v>75</v>
      </c>
      <c r="F7" s="122" t="s">
        <v>134</v>
      </c>
      <c r="G7" s="122">
        <v>4880</v>
      </c>
      <c r="H7" s="122">
        <v>31772</v>
      </c>
      <c r="I7" s="123">
        <v>36652</v>
      </c>
      <c r="N7" s="5"/>
      <c r="O7" s="5"/>
      <c r="P7" s="5"/>
    </row>
    <row r="8" spans="4:16" x14ac:dyDescent="0.2">
      <c r="D8" s="180"/>
      <c r="E8" s="121" t="s">
        <v>89</v>
      </c>
      <c r="F8" s="122" t="s">
        <v>90</v>
      </c>
      <c r="G8" s="122">
        <v>15101</v>
      </c>
      <c r="H8" s="122">
        <v>5719</v>
      </c>
      <c r="I8" s="123">
        <v>20820</v>
      </c>
      <c r="N8" s="5"/>
      <c r="O8" s="5"/>
      <c r="P8" s="5"/>
    </row>
    <row r="9" spans="4:16" x14ac:dyDescent="0.2">
      <c r="D9" s="180"/>
      <c r="E9" s="121" t="s">
        <v>88</v>
      </c>
      <c r="F9" s="122" t="s">
        <v>137</v>
      </c>
      <c r="G9" s="122">
        <v>13064</v>
      </c>
      <c r="H9" s="122">
        <v>6500</v>
      </c>
      <c r="I9" s="123">
        <v>19564</v>
      </c>
      <c r="N9" s="5"/>
      <c r="O9" s="5"/>
      <c r="P9" s="5"/>
    </row>
    <row r="10" spans="4:16" x14ac:dyDescent="0.2">
      <c r="D10" s="180"/>
      <c r="E10" s="121" t="s">
        <v>82</v>
      </c>
      <c r="F10" s="122" t="s">
        <v>83</v>
      </c>
      <c r="G10" s="122">
        <v>6948</v>
      </c>
      <c r="H10" s="122">
        <v>9276</v>
      </c>
      <c r="I10" s="123">
        <v>16224</v>
      </c>
      <c r="N10" s="5"/>
      <c r="O10" s="5"/>
      <c r="P10" s="5"/>
    </row>
    <row r="11" spans="4:16" x14ac:dyDescent="0.2">
      <c r="D11" s="180"/>
      <c r="E11" s="121" t="s">
        <v>87</v>
      </c>
      <c r="F11" s="122" t="s">
        <v>136</v>
      </c>
      <c r="G11" s="122">
        <v>5452</v>
      </c>
      <c r="H11" s="122">
        <v>4855</v>
      </c>
      <c r="I11" s="123">
        <v>10307</v>
      </c>
      <c r="N11" s="5"/>
      <c r="O11" s="5"/>
      <c r="P11" s="5"/>
    </row>
    <row r="12" spans="4:16" x14ac:dyDescent="0.2">
      <c r="D12" s="180"/>
      <c r="E12" s="121" t="s">
        <v>78</v>
      </c>
      <c r="F12" s="122" t="s">
        <v>79</v>
      </c>
      <c r="G12" s="122">
        <v>3601</v>
      </c>
      <c r="H12" s="122">
        <v>2013</v>
      </c>
      <c r="I12" s="123">
        <v>5614</v>
      </c>
      <c r="N12" s="5"/>
      <c r="O12" s="5"/>
      <c r="P12" s="5"/>
    </row>
    <row r="13" spans="4:16" x14ac:dyDescent="0.2">
      <c r="D13" s="180"/>
      <c r="E13" s="121" t="s">
        <v>86</v>
      </c>
      <c r="F13" s="122" t="s">
        <v>135</v>
      </c>
      <c r="G13" s="122">
        <v>2777</v>
      </c>
      <c r="H13" s="122">
        <v>2674</v>
      </c>
      <c r="I13" s="123">
        <v>5451</v>
      </c>
      <c r="N13" s="5"/>
      <c r="O13" s="5"/>
      <c r="P13" s="5"/>
    </row>
    <row r="14" spans="4:16" x14ac:dyDescent="0.2">
      <c r="D14" s="180"/>
      <c r="E14" s="121" t="s">
        <v>76</v>
      </c>
      <c r="F14" s="122" t="s">
        <v>77</v>
      </c>
      <c r="G14" s="122">
        <v>3012</v>
      </c>
      <c r="H14" s="122">
        <v>2721</v>
      </c>
      <c r="I14" s="123">
        <v>5733</v>
      </c>
      <c r="N14" s="5"/>
      <c r="O14" s="5"/>
      <c r="P14" s="5"/>
    </row>
    <row r="15" spans="4:16" x14ac:dyDescent="0.2">
      <c r="D15" s="180"/>
      <c r="E15" s="121" t="s">
        <v>140</v>
      </c>
      <c r="F15" s="122" t="s">
        <v>141</v>
      </c>
      <c r="G15" s="122">
        <v>314</v>
      </c>
      <c r="H15" s="122">
        <v>472</v>
      </c>
      <c r="I15" s="123">
        <v>786</v>
      </c>
      <c r="N15" s="5"/>
      <c r="O15" s="5"/>
      <c r="P15" s="5"/>
    </row>
    <row r="16" spans="4:16" ht="13.5" thickBot="1" x14ac:dyDescent="0.25">
      <c r="D16" s="181"/>
      <c r="E16" s="124" t="s">
        <v>81</v>
      </c>
      <c r="F16" s="125" t="s">
        <v>144</v>
      </c>
      <c r="G16" s="125">
        <v>79</v>
      </c>
      <c r="H16" s="125">
        <v>846</v>
      </c>
      <c r="I16" s="126">
        <v>925</v>
      </c>
      <c r="J16" s="6">
        <f>SUM(I5:I16)</f>
        <v>349017</v>
      </c>
      <c r="N16" s="5"/>
      <c r="O16" s="5"/>
      <c r="P16" s="5"/>
    </row>
    <row r="17" spans="4:10" x14ac:dyDescent="0.2">
      <c r="D17" s="99"/>
      <c r="E17" s="96"/>
      <c r="F17" s="78"/>
      <c r="G17" s="97"/>
      <c r="H17" s="97"/>
      <c r="I17" s="97"/>
      <c r="J17" s="98"/>
    </row>
    <row r="18" spans="4:10" x14ac:dyDescent="0.2">
      <c r="D18" s="99"/>
      <c r="E18" s="96"/>
      <c r="F18" s="78"/>
      <c r="G18" s="97"/>
      <c r="H18" s="97"/>
      <c r="I18" s="97"/>
      <c r="J18" s="98"/>
    </row>
    <row r="19" spans="4:10" x14ac:dyDescent="0.2">
      <c r="D19" s="99"/>
      <c r="E19" s="96"/>
      <c r="F19" s="78"/>
      <c r="G19" s="97"/>
      <c r="H19" s="97"/>
      <c r="I19" s="97"/>
      <c r="J19" s="98"/>
    </row>
    <row r="20" spans="4:10" x14ac:dyDescent="0.2">
      <c r="G20" s="18"/>
      <c r="H20" s="18"/>
      <c r="I20" s="18"/>
      <c r="J20" s="4"/>
    </row>
    <row r="21" spans="4:10" x14ac:dyDescent="0.2">
      <c r="G21" s="18"/>
      <c r="H21" s="19"/>
      <c r="I21" s="19"/>
      <c r="J21" s="4"/>
    </row>
    <row r="22" spans="4:10" x14ac:dyDescent="0.2">
      <c r="G22" s="18"/>
      <c r="H22" s="20"/>
      <c r="I22" s="4"/>
      <c r="J22" s="4"/>
    </row>
    <row r="23" spans="4:10" x14ac:dyDescent="0.2">
      <c r="G23" s="18"/>
      <c r="H23" s="20"/>
      <c r="I23" s="4"/>
      <c r="J23" s="4"/>
    </row>
    <row r="24" spans="4:10" x14ac:dyDescent="0.2">
      <c r="G24" s="18"/>
      <c r="H24" s="20"/>
      <c r="I24" s="4"/>
      <c r="J24" s="4"/>
    </row>
    <row r="25" spans="4:10" x14ac:dyDescent="0.2">
      <c r="G25" s="18"/>
      <c r="H25" s="20"/>
      <c r="I25" s="4"/>
      <c r="J25" s="4"/>
    </row>
    <row r="26" spans="4:10" x14ac:dyDescent="0.2">
      <c r="G26" s="18"/>
      <c r="H26" s="20"/>
      <c r="I26" s="4"/>
      <c r="J26" s="4"/>
    </row>
    <row r="27" spans="4:10" x14ac:dyDescent="0.2">
      <c r="G27" s="18"/>
      <c r="H27" s="18"/>
      <c r="I27" s="18"/>
      <c r="J27" s="4"/>
    </row>
    <row r="51" spans="1:16" s="17" customFormat="1" x14ac:dyDescent="0.2">
      <c r="A51" s="1"/>
      <c r="B51" s="1"/>
      <c r="C51" s="1"/>
      <c r="D51" s="1" t="s">
        <v>124</v>
      </c>
      <c r="E51" s="1"/>
      <c r="F51" s="2" t="s">
        <v>13</v>
      </c>
      <c r="G51" s="72" t="s">
        <v>125</v>
      </c>
      <c r="J51" s="1"/>
      <c r="K51" s="1"/>
      <c r="L51" s="1"/>
      <c r="M51" s="1"/>
      <c r="N51" s="1"/>
      <c r="O51" s="1"/>
      <c r="P51" s="1"/>
    </row>
    <row r="52" spans="1:16" s="17" customFormat="1" x14ac:dyDescent="0.2">
      <c r="A52" s="1"/>
      <c r="B52" s="1"/>
      <c r="C52" s="1"/>
      <c r="D52" s="1"/>
      <c r="E52" s="1"/>
      <c r="F52" s="2" t="s">
        <v>14</v>
      </c>
      <c r="G52" s="72" t="s">
        <v>126</v>
      </c>
      <c r="J52" s="1"/>
      <c r="K52" s="1"/>
      <c r="L52" s="1"/>
      <c r="M52" s="1"/>
      <c r="N52" s="1"/>
      <c r="O52" s="1"/>
      <c r="P52" s="1"/>
    </row>
    <row r="53" spans="1:16" s="17" customFormat="1" x14ac:dyDescent="0.2">
      <c r="A53" s="1"/>
      <c r="B53" s="1"/>
      <c r="C53" s="1"/>
      <c r="D53" s="1"/>
      <c r="E53" s="1"/>
      <c r="F53" s="2"/>
      <c r="G53" s="72"/>
      <c r="J53" s="1"/>
      <c r="K53" s="1"/>
      <c r="L53" s="1"/>
      <c r="M53" s="1"/>
      <c r="N53" s="1"/>
      <c r="O53" s="1"/>
      <c r="P53" s="1"/>
    </row>
  </sheetData>
  <mergeCells count="4">
    <mergeCell ref="D1:J2"/>
    <mergeCell ref="D3:J3"/>
    <mergeCell ref="E4:F4"/>
    <mergeCell ref="D5:D16"/>
  </mergeCells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opLeftCell="C1" zoomScaleNormal="100" workbookViewId="0">
      <selection activeCell="G5" sqref="G5:I15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7.42578125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7" x14ac:dyDescent="0.2">
      <c r="D1" s="167" t="s">
        <v>115</v>
      </c>
      <c r="E1" s="167"/>
      <c r="F1" s="167"/>
      <c r="G1" s="167"/>
      <c r="H1" s="167"/>
      <c r="I1" s="167"/>
      <c r="J1" s="167"/>
    </row>
    <row r="2" spans="4:17" x14ac:dyDescent="0.2">
      <c r="D2" s="167"/>
      <c r="E2" s="167"/>
      <c r="F2" s="167"/>
      <c r="G2" s="167"/>
      <c r="H2" s="167"/>
      <c r="I2" s="167"/>
      <c r="J2" s="167"/>
    </row>
    <row r="3" spans="4:17" ht="38.25" customHeight="1" x14ac:dyDescent="0.2">
      <c r="D3" s="166" t="s">
        <v>154</v>
      </c>
      <c r="E3" s="166"/>
      <c r="F3" s="166"/>
      <c r="G3" s="166"/>
      <c r="H3" s="166"/>
      <c r="I3" s="166"/>
      <c r="J3" s="166"/>
    </row>
    <row r="4" spans="4:17" ht="30.75" customHeight="1" thickBot="1" x14ac:dyDescent="0.25">
      <c r="E4" s="182" t="s">
        <v>12</v>
      </c>
      <c r="F4" s="182"/>
      <c r="G4" s="16" t="s">
        <v>13</v>
      </c>
      <c r="H4" s="16" t="s">
        <v>14</v>
      </c>
      <c r="I4" s="16" t="s">
        <v>10</v>
      </c>
    </row>
    <row r="5" spans="4:17" ht="12.75" customHeight="1" x14ac:dyDescent="0.2">
      <c r="D5" s="169" t="s">
        <v>91</v>
      </c>
      <c r="E5" s="113" t="s">
        <v>2</v>
      </c>
      <c r="F5" s="21" t="s">
        <v>96</v>
      </c>
      <c r="G5" s="73">
        <v>136049</v>
      </c>
      <c r="H5" s="73">
        <v>28612</v>
      </c>
      <c r="I5" s="74">
        <v>164661</v>
      </c>
      <c r="O5" s="5"/>
      <c r="P5" s="5"/>
      <c r="Q5" s="5"/>
    </row>
    <row r="6" spans="4:17" x14ac:dyDescent="0.2">
      <c r="D6" s="170"/>
      <c r="E6" s="114" t="s">
        <v>6</v>
      </c>
      <c r="F6" s="14" t="s">
        <v>99</v>
      </c>
      <c r="G6" s="63">
        <v>50948</v>
      </c>
      <c r="H6" s="63">
        <v>4815</v>
      </c>
      <c r="I6" s="75">
        <v>55763</v>
      </c>
      <c r="O6" s="5"/>
      <c r="P6" s="5"/>
      <c r="Q6" s="5"/>
    </row>
    <row r="7" spans="4:17" x14ac:dyDescent="0.2">
      <c r="D7" s="170"/>
      <c r="E7" s="114" t="s">
        <v>93</v>
      </c>
      <c r="F7" s="14" t="s">
        <v>143</v>
      </c>
      <c r="G7" s="63">
        <v>34573</v>
      </c>
      <c r="H7" s="63">
        <v>3075</v>
      </c>
      <c r="I7" s="75">
        <v>37648</v>
      </c>
      <c r="O7" s="5"/>
      <c r="P7" s="5"/>
      <c r="Q7" s="5"/>
    </row>
    <row r="8" spans="4:17" x14ac:dyDescent="0.2">
      <c r="D8" s="170"/>
      <c r="E8" s="114" t="s">
        <v>100</v>
      </c>
      <c r="F8" s="14" t="s">
        <v>138</v>
      </c>
      <c r="G8" s="63">
        <v>17809</v>
      </c>
      <c r="H8" s="63">
        <v>4556</v>
      </c>
      <c r="I8" s="75">
        <v>22365</v>
      </c>
      <c r="O8" s="5"/>
      <c r="P8" s="5"/>
      <c r="Q8" s="5"/>
    </row>
    <row r="9" spans="4:17" x14ac:dyDescent="0.2">
      <c r="D9" s="170"/>
      <c r="E9" s="114" t="s">
        <v>97</v>
      </c>
      <c r="F9" s="14" t="s">
        <v>98</v>
      </c>
      <c r="G9" s="63">
        <v>11126</v>
      </c>
      <c r="H9" s="63">
        <v>9058</v>
      </c>
      <c r="I9" s="75">
        <v>20184</v>
      </c>
      <c r="O9" s="5"/>
      <c r="P9" s="5"/>
      <c r="Q9" s="5"/>
    </row>
    <row r="10" spans="4:17" x14ac:dyDescent="0.2">
      <c r="D10" s="170"/>
      <c r="E10" s="114" t="s">
        <v>92</v>
      </c>
      <c r="F10" s="14" t="s">
        <v>145</v>
      </c>
      <c r="G10" s="63">
        <v>13516</v>
      </c>
      <c r="H10" s="63">
        <v>3517</v>
      </c>
      <c r="I10" s="75">
        <v>17033</v>
      </c>
      <c r="O10" s="5"/>
      <c r="P10" s="5"/>
      <c r="Q10" s="5"/>
    </row>
    <row r="11" spans="4:17" x14ac:dyDescent="0.2">
      <c r="D11" s="170"/>
      <c r="E11" s="114" t="s">
        <v>105</v>
      </c>
      <c r="F11" s="14" t="s">
        <v>106</v>
      </c>
      <c r="G11" s="63">
        <v>5986</v>
      </c>
      <c r="H11" s="63">
        <v>1998</v>
      </c>
      <c r="I11" s="75">
        <v>7984</v>
      </c>
      <c r="O11" s="5"/>
      <c r="P11" s="5"/>
      <c r="Q11" s="5"/>
    </row>
    <row r="12" spans="4:17" x14ac:dyDescent="0.2">
      <c r="D12" s="170"/>
      <c r="E12" s="114" t="s">
        <v>94</v>
      </c>
      <c r="F12" s="14" t="s">
        <v>95</v>
      </c>
      <c r="G12" s="63">
        <v>3299</v>
      </c>
      <c r="H12" s="63">
        <v>4239</v>
      </c>
      <c r="I12" s="75">
        <v>7538</v>
      </c>
      <c r="O12" s="5"/>
      <c r="P12" s="5"/>
      <c r="Q12" s="5"/>
    </row>
    <row r="13" spans="4:17" x14ac:dyDescent="0.2">
      <c r="D13" s="170"/>
      <c r="E13" s="114" t="s">
        <v>101</v>
      </c>
      <c r="F13" s="14" t="s">
        <v>102</v>
      </c>
      <c r="G13" s="63">
        <v>2776</v>
      </c>
      <c r="H13" s="63">
        <v>4216</v>
      </c>
      <c r="I13" s="75">
        <v>6992</v>
      </c>
      <c r="O13" s="5"/>
      <c r="P13" s="5"/>
      <c r="Q13" s="5"/>
    </row>
    <row r="14" spans="4:17" x14ac:dyDescent="0.2">
      <c r="D14" s="170"/>
      <c r="E14" s="114" t="s">
        <v>107</v>
      </c>
      <c r="F14" s="14" t="s">
        <v>139</v>
      </c>
      <c r="G14" s="63">
        <v>4369</v>
      </c>
      <c r="H14" s="63">
        <v>2678</v>
      </c>
      <c r="I14" s="75">
        <v>7047</v>
      </c>
      <c r="O14" s="5"/>
      <c r="P14" s="5"/>
      <c r="Q14" s="5"/>
    </row>
    <row r="15" spans="4:17" ht="13.5" thickBot="1" x14ac:dyDescent="0.25">
      <c r="D15" s="171"/>
      <c r="E15" s="115" t="s">
        <v>103</v>
      </c>
      <c r="F15" s="24" t="s">
        <v>104</v>
      </c>
      <c r="G15" s="76">
        <v>1695</v>
      </c>
      <c r="H15" s="76">
        <v>4554</v>
      </c>
      <c r="I15" s="77">
        <v>6249</v>
      </c>
      <c r="J15" s="6">
        <f>SUM(I5:I15)</f>
        <v>353464</v>
      </c>
      <c r="O15" s="5"/>
      <c r="P15" s="5"/>
      <c r="Q15" s="5"/>
    </row>
    <row r="17" spans="7:10" x14ac:dyDescent="0.2">
      <c r="J17" s="5"/>
    </row>
    <row r="21" spans="7:10" x14ac:dyDescent="0.2">
      <c r="G21" s="18"/>
      <c r="H21" s="18"/>
      <c r="I21" s="18"/>
      <c r="J21" s="4"/>
    </row>
    <row r="22" spans="7:10" x14ac:dyDescent="0.2">
      <c r="G22" s="18"/>
      <c r="H22" s="19"/>
      <c r="I22" s="19"/>
      <c r="J22" s="4"/>
    </row>
    <row r="23" spans="7:10" x14ac:dyDescent="0.2">
      <c r="G23" s="18"/>
      <c r="H23" s="20"/>
      <c r="I23" s="4"/>
      <c r="J23" s="4"/>
    </row>
    <row r="24" spans="7:10" x14ac:dyDescent="0.2">
      <c r="G24" s="18"/>
      <c r="H24" s="20"/>
      <c r="I24" s="4"/>
      <c r="J24" s="4"/>
    </row>
    <row r="25" spans="7:10" x14ac:dyDescent="0.2">
      <c r="G25" s="18"/>
      <c r="H25" s="20"/>
      <c r="I25" s="4"/>
      <c r="J25" s="4"/>
    </row>
    <row r="26" spans="7:10" x14ac:dyDescent="0.2">
      <c r="G26" s="18"/>
      <c r="H26" s="20"/>
      <c r="I26" s="4"/>
      <c r="J26" s="4"/>
    </row>
    <row r="27" spans="7:10" x14ac:dyDescent="0.2">
      <c r="G27" s="18"/>
      <c r="H27" s="20"/>
      <c r="I27" s="4"/>
      <c r="J27" s="4"/>
    </row>
    <row r="28" spans="7:10" x14ac:dyDescent="0.2">
      <c r="G28" s="18"/>
      <c r="H28" s="18"/>
      <c r="I28" s="18"/>
      <c r="J28" s="4"/>
    </row>
    <row r="50" spans="4:7" x14ac:dyDescent="0.2">
      <c r="D50" s="1" t="s">
        <v>124</v>
      </c>
      <c r="E50" s="1"/>
      <c r="F50" s="2" t="s">
        <v>13</v>
      </c>
      <c r="G50" s="72" t="s">
        <v>125</v>
      </c>
    </row>
    <row r="51" spans="4:7" x14ac:dyDescent="0.2">
      <c r="E51" s="1"/>
      <c r="F51" s="2" t="s">
        <v>14</v>
      </c>
      <c r="G51" s="72" t="s">
        <v>126</v>
      </c>
    </row>
    <row r="52" spans="4:7" x14ac:dyDescent="0.2">
      <c r="E52" s="1"/>
      <c r="F52" s="2"/>
      <c r="G52" s="72"/>
    </row>
  </sheetData>
  <mergeCells count="4">
    <mergeCell ref="D5:D15"/>
    <mergeCell ref="E4:F4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CONCENTRADO</vt:lpstr>
      <vt:lpstr>POR SUBGERENCIA</vt:lpstr>
      <vt:lpstr>POR GERENCIA</vt:lpstr>
      <vt:lpstr>CENTRO</vt:lpstr>
      <vt:lpstr>NORESTE</vt:lpstr>
      <vt:lpstr>NOROESTE</vt:lpstr>
      <vt:lpstr>SURESTE</vt:lpstr>
      <vt:lpstr>OCCIDENTE</vt:lpstr>
      <vt:lpstr>CENTRO!Área_de_impresión</vt:lpstr>
      <vt:lpstr>CONCENTRADO!Área_de_impresión</vt:lpstr>
      <vt:lpstr>NORESTE!Área_de_impresión</vt:lpstr>
      <vt:lpstr>NOROESTE!Área_de_impresión</vt:lpstr>
      <vt:lpstr>OCCIDENTE!Área_de_impresión</vt:lpstr>
      <vt:lpstr>'POR GERENCIA'!Área_de_impresión</vt:lpstr>
      <vt:lpstr>'POR SUBGERENCIA'!Área_de_impresión</vt:lpstr>
      <vt:lpstr>SURESTE!Área_de_impresión</vt:lpstr>
    </vt:vector>
  </TitlesOfParts>
  <Company>S.C.T.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orj_c4214ing</dc:creator>
  <cp:lastModifiedBy>Miguel Angel Valles Cruz</cp:lastModifiedBy>
  <cp:lastPrinted>2019-01-10T01:12:21Z</cp:lastPrinted>
  <dcterms:created xsi:type="dcterms:W3CDTF">2008-11-21T20:38:57Z</dcterms:created>
  <dcterms:modified xsi:type="dcterms:W3CDTF">2020-01-31T03:01:02Z</dcterms:modified>
</cp:coreProperties>
</file>